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1385" windowHeight="6450" activeTab="0"/>
  </bookViews>
  <sheets>
    <sheet name="бюджет 2011 г." sheetId="1" r:id="rId1"/>
    <sheet name="Лист1" sheetId="2" r:id="rId2"/>
  </sheets>
  <definedNames>
    <definedName name="_xlnm.Print_Titles" localSheetId="0">'бюджет 2011 г.'!$16:$16</definedName>
    <definedName name="_xlnm.Print_Area" localSheetId="0">'бюджет 2011 г.'!$A$1:$F$459</definedName>
  </definedNames>
  <calcPr fullCalcOnLoad="1"/>
</workbook>
</file>

<file path=xl/sharedStrings.xml><?xml version="1.0" encoding="utf-8"?>
<sst xmlns="http://schemas.openxmlformats.org/spreadsheetml/2006/main" count="1935" uniqueCount="646">
  <si>
    <t>Наименование</t>
  </si>
  <si>
    <t>РзПр</t>
  </si>
  <si>
    <t>Цс</t>
  </si>
  <si>
    <t>Вр</t>
  </si>
  <si>
    <t>Сумма</t>
  </si>
  <si>
    <t>ВСЕГО</t>
  </si>
  <si>
    <t>НАЦИОНАЛЬНАЯ ЭКОНОМИКА</t>
  </si>
  <si>
    <t>Транспорт</t>
  </si>
  <si>
    <t>Другие виды транспорта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</si>
  <si>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</si>
  <si>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</si>
  <si>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</si>
  <si>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</si>
  <si>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Культура</t>
  </si>
  <si>
    <t>Библиотеки</t>
  </si>
  <si>
    <t>Телевидение и радиовещание</t>
  </si>
  <si>
    <t>СОЦИАЛЬНАЯ ПОЛИТИКА</t>
  </si>
  <si>
    <t>Социальное обслуживание населения</t>
  </si>
  <si>
    <t>Социальное обеспечение населения</t>
  </si>
  <si>
    <t>0100</t>
  </si>
  <si>
    <t xml:space="preserve">ОБЩЕГОСУДАРСТВЕННЫЕ ВОПРОСЫ </t>
  </si>
  <si>
    <t>0104</t>
  </si>
  <si>
    <t xml:space="preserve">Центральпый аппарат </t>
  </si>
  <si>
    <t>Резервные фонды</t>
  </si>
  <si>
    <t>0700000</t>
  </si>
  <si>
    <t>0300</t>
  </si>
  <si>
    <t>0309</t>
  </si>
  <si>
    <t>0400</t>
  </si>
  <si>
    <t>0408</t>
  </si>
  <si>
    <t>ЖИЛИЩНО-КОММУНАЛЬНОЕ ХОЗЯЙСТВО</t>
  </si>
  <si>
    <t>0500</t>
  </si>
  <si>
    <t>Жилищное хозяйство</t>
  </si>
  <si>
    <t>0501</t>
  </si>
  <si>
    <t>0700</t>
  </si>
  <si>
    <t>0701</t>
  </si>
  <si>
    <t>Обеспечение деятельности подведомственных учреждений</t>
  </si>
  <si>
    <t>0702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</si>
  <si>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</si>
  <si>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</si>
  <si>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</si>
  <si>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</si>
  <si>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Детские дома</t>
  </si>
  <si>
    <t>4240000</t>
  </si>
  <si>
    <t>Переподготовка и повышение квалификации кадров</t>
  </si>
  <si>
    <t>0705</t>
  </si>
  <si>
    <t>Другие вопросы в области образования</t>
  </si>
  <si>
    <t>0709</t>
  </si>
  <si>
    <t>Учереждения, обеспечивающие предоставление услуг в сфере образования</t>
  </si>
  <si>
    <t>4350000</t>
  </si>
  <si>
    <t>0800</t>
  </si>
  <si>
    <t>0801</t>
  </si>
  <si>
    <t>Молодежная политика и оздоровление детей</t>
  </si>
  <si>
    <t>0707</t>
  </si>
  <si>
    <t>4310000</t>
  </si>
  <si>
    <t>4520000</t>
  </si>
  <si>
    <t>4500000</t>
  </si>
  <si>
    <t>Мероприятия в области здравоохранения, спорта и физической культуры, туризма</t>
  </si>
  <si>
    <t>5120000</t>
  </si>
  <si>
    <t>Физкультурно-оздоровительная работа и спортивные мероприятия</t>
  </si>
  <si>
    <t>Центры спортивной подготовки (сборные команды)</t>
  </si>
  <si>
    <t>1002</t>
  </si>
  <si>
    <t>1003</t>
  </si>
  <si>
    <t>(тыс. рублей)</t>
  </si>
  <si>
    <t>1004</t>
  </si>
  <si>
    <t>4320000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</si>
  <si>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</si>
  <si>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4820000</t>
  </si>
  <si>
    <t>4360000</t>
  </si>
  <si>
    <t>Мероприятия в области образования</t>
  </si>
  <si>
    <t>Проведение мероприятий для детей и молодежи</t>
  </si>
  <si>
    <t>Музеи и постоянные выставки</t>
  </si>
  <si>
    <t>4410000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</si>
  <si>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</si>
  <si>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5140000</t>
  </si>
  <si>
    <t>Мероприятия в области социальной политики</t>
  </si>
  <si>
    <t>Организационно-воспитательная работа с молодежью</t>
  </si>
  <si>
    <t>3020000</t>
  </si>
  <si>
    <t>НАЦИОНАЛЬНАЯ БЕЗОПАСНОСТЬ И ПРАВООХРАНИТЕЛЬНАЯ ДЕЯТЕЛЬНОСТЬ</t>
  </si>
  <si>
    <t>Субвенции на создание и обеспечение деятельности административных комиссий</t>
  </si>
  <si>
    <t>Глава местной администрации (исполнительно-распорядительного органа муниципального образования)</t>
  </si>
  <si>
    <t>0103</t>
  </si>
  <si>
    <t>0804</t>
  </si>
  <si>
    <t>4570000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</si>
  <si>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</si>
  <si>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</si>
  <si>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500</t>
  </si>
  <si>
    <t>Выполнение функций органами местного самоуправления</t>
  </si>
  <si>
    <t>0020800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</si>
  <si>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</si>
  <si>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</si>
  <si>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Межбюджетные трансферты</t>
  </si>
  <si>
    <t>Субвенции  на создание и обеспечение деятельности комиссии по делам несовершеннолетних и защите их прав</t>
  </si>
  <si>
    <t>0700500</t>
  </si>
  <si>
    <t>Резервные фонды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</si>
  <si>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</si>
  <si>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Поисковые и аварийно-спасательные учреждения </t>
  </si>
  <si>
    <t>3029900</t>
  </si>
  <si>
    <t>001</t>
  </si>
  <si>
    <t>Выполнение функций бюджетными учреждениями</t>
  </si>
  <si>
    <t>3170100</t>
  </si>
  <si>
    <t>3170102</t>
  </si>
  <si>
    <t>Субсидии на проведение отдельных мероприятий по другим видам транспорта</t>
  </si>
  <si>
    <t>Субсидии организациям электротранспорта</t>
  </si>
  <si>
    <t>Благоустройство</t>
  </si>
  <si>
    <t>0503</t>
  </si>
  <si>
    <t>6000000</t>
  </si>
  <si>
    <t>6000100</t>
  </si>
  <si>
    <t>Уличное освещение</t>
  </si>
  <si>
    <t>6000200</t>
  </si>
  <si>
    <t>6000300</t>
  </si>
  <si>
    <t>6000400</t>
  </si>
  <si>
    <t>6000500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</si>
  <si>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</si>
  <si>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</si>
  <si>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</si>
  <si>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4209900</t>
  </si>
  <si>
    <t>4219901</t>
  </si>
  <si>
    <t>4219900</t>
  </si>
  <si>
    <t>Обеспечение деятельности школ, детских садов, школ начальных, неполных средних и средних</t>
  </si>
  <si>
    <t>4219902</t>
  </si>
  <si>
    <t>Обеспечение деятельности вечерних (сменных) школ</t>
  </si>
  <si>
    <t>4239900</t>
  </si>
  <si>
    <t>4249900</t>
  </si>
  <si>
    <t>Мероприятия по проведению оздоровительной кампании детей</t>
  </si>
  <si>
    <t>Оздоровление детей за счет средств муниципальных образований</t>
  </si>
  <si>
    <t>4359900</t>
  </si>
  <si>
    <t>4360900</t>
  </si>
  <si>
    <t>4529900</t>
  </si>
  <si>
    <t>4419900</t>
  </si>
  <si>
    <t>4429900</t>
  </si>
  <si>
    <t>Государственная поддержка в сфере культуры, кинематографии, средств массовой информации</t>
  </si>
  <si>
    <t>4508500</t>
  </si>
  <si>
    <t>Мероприятия в сфере культуры, кинематографии, средств массовой информации</t>
  </si>
  <si>
    <t>Телерадиокомпании и телеорганизации</t>
  </si>
  <si>
    <t>Периодические издания, учрежденные органами законодательной и исполнительной власти</t>
  </si>
  <si>
    <t>5129700</t>
  </si>
  <si>
    <t>1020000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</si>
  <si>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</si>
  <si>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</si>
  <si>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003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</si>
  <si>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</si>
  <si>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Бюджетные инвестиции</t>
  </si>
  <si>
    <t>5070000</t>
  </si>
  <si>
    <t>Медико-социальная экспертная комиссия</t>
  </si>
  <si>
    <t>5079900</t>
  </si>
  <si>
    <t>5079950</t>
  </si>
  <si>
    <t>Службы по предоставлению субсидий при оплате жилищно-коммунальных услуг</t>
  </si>
  <si>
    <t>5050000</t>
  </si>
  <si>
    <t>Социальная помощь</t>
  </si>
  <si>
    <t>Предоставление гражданам субсидий на оплату жилого помещения и коммунальных услуг</t>
  </si>
  <si>
    <t>5054800</t>
  </si>
  <si>
    <t>005</t>
  </si>
  <si>
    <t>Социальные выплаты</t>
  </si>
  <si>
    <t>5140100</t>
  </si>
  <si>
    <t>Реализация государственных функций в области социальной политики</t>
  </si>
  <si>
    <t>5200000</t>
  </si>
  <si>
    <t>Иные безвозмездные и безвозвратные перечисления</t>
  </si>
  <si>
    <t>Содержание ребенка в семье опекуна и приемной семье, а также оплата труда приемного родителя</t>
  </si>
  <si>
    <t>5201300</t>
  </si>
  <si>
    <t>5201310</t>
  </si>
  <si>
    <t>Материальное обеспечение приемной семьи</t>
  </si>
  <si>
    <t>5201313</t>
  </si>
  <si>
    <t>Выплаты семьям опекунов на содержание подопечных детей</t>
  </si>
  <si>
    <t>0502</t>
  </si>
  <si>
    <t>Субвенции на организацию и осуществление деятельности  по опеке и попечительству</t>
  </si>
  <si>
    <t>Государственная поддержка в сфере культуры, кинематографии и средств массовой информации</t>
  </si>
  <si>
    <t>4578500</t>
  </si>
  <si>
    <t>Пенсионное обеспечение</t>
  </si>
  <si>
    <t>1001</t>
  </si>
  <si>
    <t>4910000</t>
  </si>
  <si>
    <t>4910100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</si>
  <si>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</si>
  <si>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</si>
  <si>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Доплаты к пенсиям  муниципальных служащих</t>
  </si>
  <si>
    <t>5058500</t>
  </si>
  <si>
    <t>Оказание других видов социальной помощи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</si>
  <si>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</si>
  <si>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</si>
  <si>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</si>
  <si>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</si>
  <si>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>4100000</t>
  </si>
  <si>
    <t>Состояние окружающей среды и природопользования</t>
  </si>
  <si>
    <t>4100100</t>
  </si>
  <si>
    <t>Природоохранные мероприятия</t>
  </si>
  <si>
    <t>Салават Республики Башкортостан</t>
  </si>
  <si>
    <t xml:space="preserve">к решению  Совета городского округа город </t>
  </si>
  <si>
    <t>Организация и содержание мест захоронения</t>
  </si>
  <si>
    <t>Мероприятия по переподготовке и повышению квалификации</t>
  </si>
  <si>
    <t>4340000</t>
  </si>
  <si>
    <t>Меры социальной поддержки и  социальные выплаты отдельным категориям граждан, установленные решениями органов местного самоуправления</t>
  </si>
  <si>
    <t>5058570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</si>
  <si>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</si>
  <si>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</si>
  <si>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</si>
  <si>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</si>
  <si>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</si>
  <si>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3500000</t>
  </si>
  <si>
    <t>Поддержка жилищного хозяйства</t>
  </si>
  <si>
    <t>5201311</t>
  </si>
  <si>
    <t>5201312</t>
  </si>
  <si>
    <t>Выплаты приемной семье на содержание подопечных детей</t>
  </si>
  <si>
    <t>Оплата труда приемного родителя</t>
  </si>
  <si>
    <t>5203010</t>
  </si>
  <si>
    <t>5203011</t>
  </si>
  <si>
    <t>5203012</t>
  </si>
  <si>
    <t>Оплата труда патронатного родителя</t>
  </si>
  <si>
    <t>Выплаты патронатной семье на содержание подопечных детей</t>
  </si>
  <si>
    <t>Материальное обеспечение патронатной  семьи</t>
  </si>
  <si>
    <t>5058540</t>
  </si>
  <si>
    <t>5058544</t>
  </si>
  <si>
    <t>Реализация Закона Республики Башкортостан "О государственной поддержке многодетных семей в Республике Башкортостан"</t>
  </si>
  <si>
    <t>Предоставление мер государственной поддержки многодетным семьям по бесплатному питанию учащихся</t>
  </si>
  <si>
    <t>Другие вопросы в области национальной экономики</t>
  </si>
  <si>
    <t>0412</t>
  </si>
  <si>
    <t>3500300</t>
  </si>
  <si>
    <t>Мероприятия в области жилищного хозяйства</t>
  </si>
  <si>
    <t>3500200</t>
  </si>
  <si>
    <t>Капитальный ремонт государственного жилищного фонда субъектов Российской Федерации  и муниципального жилищного фонда</t>
  </si>
  <si>
    <t>5210000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</si>
  <si>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</si>
  <si>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</si>
  <si>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5210260</t>
  </si>
  <si>
    <t>5210290</t>
  </si>
  <si>
    <t>5210295</t>
  </si>
  <si>
    <t>4329900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</si>
  <si>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</si>
  <si>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Малое и среднее предпринимательство</t>
  </si>
  <si>
    <t>4319900</t>
  </si>
  <si>
    <t>Автономные некоммерческие учреждения</t>
  </si>
  <si>
    <t>0111</t>
  </si>
  <si>
    <t>0113</t>
  </si>
  <si>
    <t>Реализация государственных функций, связанных с общегосударственным управлением</t>
  </si>
  <si>
    <t>4369400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</si>
  <si>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</si>
  <si>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мб</t>
  </si>
  <si>
    <t>рб</t>
  </si>
  <si>
    <t>дооцтк</t>
  </si>
  <si>
    <t>гск</t>
  </si>
  <si>
    <t>фок</t>
  </si>
  <si>
    <t>спидвей</t>
  </si>
  <si>
    <t>отдел образов.</t>
  </si>
  <si>
    <t>дмш</t>
  </si>
  <si>
    <t>дхш</t>
  </si>
  <si>
    <t>олимп</t>
  </si>
  <si>
    <t>4310100</t>
  </si>
  <si>
    <t>4320400</t>
  </si>
  <si>
    <t>4320500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</si>
  <si>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</si>
  <si>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картинная галерея</t>
  </si>
  <si>
    <t>цбс</t>
  </si>
  <si>
    <t>1201</t>
  </si>
  <si>
    <t>1202</t>
  </si>
  <si>
    <t>1200</t>
  </si>
  <si>
    <t>СРЕДСТВА МАССОВОЙ ИНФОРМАЦИИ</t>
  </si>
  <si>
    <t>1100</t>
  </si>
  <si>
    <t>ФИЗИЧЕСКАЯ КУЛЬТУРА И СПОРТ</t>
  </si>
  <si>
    <t>1101</t>
  </si>
  <si>
    <t>1102</t>
  </si>
  <si>
    <t>Физическая культура</t>
  </si>
  <si>
    <t>Массовый спорт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</si>
  <si>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</si>
  <si>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</si>
  <si>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1105</t>
  </si>
  <si>
    <t>Другие вопросы в области физической культуры и спорта</t>
  </si>
  <si>
    <t>Коммунальное хозяйство</t>
  </si>
  <si>
    <t>3510000</t>
  </si>
  <si>
    <t>Поддержка коммунального хозяйства</t>
  </si>
  <si>
    <t>Мероприятия в области коммунального хозяйства</t>
  </si>
  <si>
    <t>4320300</t>
  </si>
  <si>
    <t>Организация и обеспечение отдыха и оздоровления детей (за исключением организации отдыха детей в каникулярное время)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</si>
  <si>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</si>
  <si>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5050502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</si>
  <si>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</si>
  <si>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</si>
  <si>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 от 19 мая 1995 года № 81-ФЗ "О государственных пособиях гражданам, имеющим детей"</t>
  </si>
  <si>
    <t>Охрана семьи и детства</t>
  </si>
  <si>
    <t>КУЛЬТУРА И КИНЕМАТОГРАФИЯ</t>
  </si>
  <si>
    <t>Другие вопросы в области культуры и кинематографии</t>
  </si>
  <si>
    <t>Периодическая печать и издательства</t>
  </si>
  <si>
    <t>111</t>
  </si>
  <si>
    <t>242</t>
  </si>
  <si>
    <t>243</t>
  </si>
  <si>
    <t>244</t>
  </si>
  <si>
    <t>100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</si>
  <si>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</si>
  <si>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</si>
  <si>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</si>
  <si>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</si>
  <si>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</si>
  <si>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</si>
  <si>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</si>
  <si>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ТФУ МФ РБ г. Салават</t>
  </si>
  <si>
    <t>Ед.Изм.: тыс.руб.</t>
  </si>
  <si>
    <t>Структура финансирования</t>
  </si>
  <si>
    <t xml:space="preserve"> \04 - Муниципальное учреждение "Отдел здравоохранения" городского округа город  Салават Республики Башкортостан</t>
  </si>
  <si>
    <t>за период с 1/1/2011 по 31/12/2011</t>
  </si>
  <si>
    <t>Виды расходов</t>
  </si>
  <si>
    <t>Классификация</t>
  </si>
  <si>
    <t>Закупка товаров, работ и услуг для государственных (муниципальных) нужд</t>
  </si>
  <si>
    <t>Закупка товаров, работ и услуг в сфере информационно-коммуникационных технологий</t>
  </si>
  <si>
    <t>Закупка товаров, работ и услуг в целях капитального ремонта государственного (муниципального) имущества</t>
  </si>
  <si>
    <t>Прочая 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</si>
  <si>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</si>
  <si>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</si>
  <si>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</si>
  <si>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Меры социальной поддержки населения по публичным нормативным обязательствам</t>
  </si>
  <si>
    <t>Иные выплаты населению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</si>
  <si>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</si>
  <si>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</si>
  <si>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</si>
  <si>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государственного (муниципального) долга</t>
  </si>
  <si>
    <t>Обслуживание муниципального долга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</si>
  <si>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</si>
  <si>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</si>
  <si>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Иные закупки товаров, работ и услуг для государственных (муниципальных) нужд</t>
  </si>
  <si>
    <t>300</t>
  </si>
  <si>
    <t>310</t>
  </si>
  <si>
    <t>314</t>
  </si>
  <si>
    <t>0107</t>
  </si>
  <si>
    <t>0200000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</si>
  <si>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</si>
  <si>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</si>
  <si>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</si>
  <si>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0200002</t>
  </si>
  <si>
    <t>800</t>
  </si>
  <si>
    <t>870</t>
  </si>
  <si>
    <t>Резервные средства</t>
  </si>
  <si>
    <t>Иные бюджетные ассигнования</t>
  </si>
  <si>
    <t>Региональные программы</t>
  </si>
  <si>
    <t>5220000</t>
  </si>
  <si>
    <t>Субсидии государственным корпорациям (компаниям)</t>
  </si>
  <si>
    <t>Иные субсидии государственным корпорациям (компаниям)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</si>
  <si>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</si>
  <si>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</si>
  <si>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0409</t>
  </si>
  <si>
    <t>5220400</t>
  </si>
  <si>
    <t>Дорожное хозяйство (дорожные фонды)</t>
  </si>
  <si>
    <t>Республиканская целевая программа "Развитие автомобильных дорог Республики Башкортостан (2010-2015 годы)"</t>
  </si>
  <si>
    <t>3380000</t>
  </si>
  <si>
    <t>5223300</t>
  </si>
  <si>
    <t>Адресная программа Республики Башкортостан на 2011-2015 годы по замене и модернизации лифтов, отработавших нормативный срок службы</t>
  </si>
  <si>
    <t>3510500</t>
  </si>
  <si>
    <t>6000600</t>
  </si>
  <si>
    <t>0505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</si>
  <si>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</si>
  <si>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0029900</t>
  </si>
  <si>
    <t>Обеспечение деятельности (оказание услуг) подведомственных учреждений</t>
  </si>
  <si>
    <t>Другие вопросы в области жилищно-коммунального хозяйства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</si>
  <si>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</si>
  <si>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621</t>
  </si>
  <si>
    <t>611</t>
  </si>
  <si>
    <t>отдел образования</t>
  </si>
  <si>
    <t>комитет по делам молодежи</t>
  </si>
  <si>
    <t>600</t>
  </si>
  <si>
    <t>610</t>
  </si>
  <si>
    <t>4910120</t>
  </si>
  <si>
    <t>312</t>
  </si>
  <si>
    <t>Социальные выплаты гражданам, кроме публичных нормативных социальных выплат</t>
  </si>
  <si>
    <t>Приобретение товаров, работ и услуг в пользу граждан</t>
  </si>
  <si>
    <t>620</t>
  </si>
  <si>
    <t>1300</t>
  </si>
  <si>
    <t>1301</t>
  </si>
  <si>
    <t>Процентные платежи по долговым обязательствам</t>
  </si>
  <si>
    <t>Процентные платежи по муниципальному долгу</t>
  </si>
  <si>
    <t>0650000</t>
  </si>
  <si>
    <t>0650300</t>
  </si>
  <si>
    <t>700</t>
  </si>
  <si>
    <t>730</t>
  </si>
  <si>
    <t>5221100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</si>
  <si>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</si>
  <si>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4362100</t>
  </si>
  <si>
    <t>313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</si>
  <si>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</si>
  <si>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</si>
  <si>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\\\\\\\\\\ \</t>
  </si>
  <si>
    <t>\\\\100\\\\\\ \</t>
  </si>
  <si>
    <t>\\\\110\\\\\\ \</t>
  </si>
  <si>
    <t>\\\\111\\\\\\ \</t>
  </si>
  <si>
    <t>\\\\112\\\\\\ \</t>
  </si>
  <si>
    <t>Расходы на выплаты персоналу государственных (муниципальных) органов</t>
  </si>
  <si>
    <t>\\\\120\\\\\\ \</t>
  </si>
  <si>
    <t>\\\\121\\\\\\ \</t>
  </si>
  <si>
    <t>\\\\122\\\\\\ \</t>
  </si>
  <si>
    <t>Расходы на выплаты персоналу в сфере национальной безопасности, правоохранительной деятельности и обороны</t>
  </si>
  <si>
    <t>\\\\130\\\\\\ \</t>
  </si>
  <si>
    <t>Денежное довольствие военнослужащих и приравненных к ним лиц</t>
  </si>
  <si>
    <t>\\\\131\\\\\\ \</t>
  </si>
  <si>
    <t>Дополнительное денежное стимулирование военнослужащих и приравненных к ним лиц</t>
  </si>
  <si>
    <t>\\\\132\\\\\\ \</t>
  </si>
  <si>
    <t>Расходы на выплаты, зависящие от размера денежного довольствия</t>
  </si>
  <si>
    <t>\\\\133\\\\\\ \</t>
  </si>
  <si>
    <t>Иные выплаты персоналу, за исключением денежного довольствия</t>
  </si>
  <si>
    <t>\\\\134\\\\\\ \</t>
  </si>
  <si>
    <t>Расходы на выплаты персоналу государственных внебюджетных фондов</t>
  </si>
  <si>
    <t>\\\\140\\\\\\ \</t>
  </si>
  <si>
    <t>\\\\141\\\\\\ \</t>
  </si>
  <si>
    <t>Иные выплаты  персоналу, за исключением фонда оплаты труда</t>
  </si>
  <si>
    <t>\\\\142\\\\\\ \</t>
  </si>
  <si>
    <t>\\\\200\\\\\\ \</t>
  </si>
  <si>
    <t>Разработка, закупка и ремонт вооружений, военной и специальной техники, продукции производственно-технического назначения, имущества</t>
  </si>
  <si>
    <t>\\\\210\\\\\\ \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</si>
  <si>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</si>
  <si>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\\\\211\\\\\\ \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</si>
  <si>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</si>
  <si>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\\\\212\\\\\\ \</t>
  </si>
  <si>
    <t>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</si>
  <si>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\\\\213\\\\\\ \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</si>
  <si>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</si>
  <si>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\\\\214\\\\\\ \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</si>
  <si>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</si>
  <si>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\\\\215\\\\\\ \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</si>
  <si>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</si>
  <si>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\\\\216\\\\\\ \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</si>
  <si>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</si>
  <si>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\\\\217\\\\\\ \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</si>
  <si>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</si>
  <si>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\\\\218\\\\\\ \</t>
  </si>
  <si>
    <t>Закупка работ и услуг в целях обеспечения мероприятий в рамках государственного оборонного заказа</t>
  </si>
  <si>
    <t>\\\\219\\\\\\ \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</si>
  <si>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</si>
  <si>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\\\\220\\\\\\ \</t>
  </si>
  <si>
    <t>Обеспечение специальным топливом и горюче-смазочными материалами в рамках государственного оборонного заказа</t>
  </si>
  <si>
    <t>\\\\221\\\\\\ \</t>
  </si>
  <si>
    <t>Обеспечение специальным топливом и горюче-смазочными материалами вне рамок государственного оборонного заказа</t>
  </si>
  <si>
    <t>\\\\222\\\\\\ \</t>
  </si>
  <si>
    <t>Продовольственное обеспечение в рамках государственного оборонного заказа</t>
  </si>
  <si>
    <t>\\\\223\\\\\\ \</t>
  </si>
  <si>
    <t>Продовольственное обеспечение вне рамок государственного оборонного заказа</t>
  </si>
  <si>
    <t>\\\\224\\\\\\ \</t>
  </si>
  <si>
    <t>Вещевое обеспечение в рамках государственного оборонного заказа</t>
  </si>
  <si>
    <t>\\\\225\\\\\\ \</t>
  </si>
  <si>
    <t>Вещевое обеспечение вне рамок государственного оборонного заказа</t>
  </si>
  <si>
    <t>\\\\226\\\\\\ \</t>
  </si>
  <si>
    <t>Закупка товаров, работ и услуг в целях формирования государственного материального резерва</t>
  </si>
  <si>
    <t>\\\\230\\\\\\ \</t>
  </si>
  <si>
    <t>Закупка товаров, работ и услуг в целях формирования государственного материального резерва в рамках государственного оборонного заказа</t>
  </si>
  <si>
    <t>\\\\231\\\\\\ \</t>
  </si>
  <si>
    <t>Закупка товаров, работ и услуг в целях формирования государственного материального резерва вне рамок государственного оборонного заказа</t>
  </si>
  <si>
    <t>\\\\232\\\\\\ \</t>
  </si>
  <si>
    <t>\\\\240\\\\\\ \</t>
  </si>
  <si>
    <t>Научно-исследовательские и опытно-конструкторские работы</t>
  </si>
  <si>
    <t>\\\\241\\\\\\ \</t>
  </si>
  <si>
    <t>\\\\242\\\\\\ \</t>
  </si>
  <si>
    <t>\\\\243\\\\\\ \</t>
  </si>
  <si>
    <t>\\\\244\\\\\\ \</t>
  </si>
  <si>
    <t>\\\\300\\\\\\ \</t>
  </si>
  <si>
    <t>\\\\310\\\\\\ \</t>
  </si>
  <si>
    <t>Пенсии, выплачиваемые по пенсионному страхованию населения</t>
  </si>
  <si>
    <t>\\\\311\\\\\\ \</t>
  </si>
  <si>
    <t>\\\\312\\\\\\ \</t>
  </si>
  <si>
    <t>Пособия и компенсации по публичным нормативным обязательствам</t>
  </si>
  <si>
    <t>\\\\313\\\\\\ \</t>
  </si>
  <si>
    <t>\\\\314\\\\\\ \</t>
  </si>
  <si>
    <t>\\\\320\\\\\\ \</t>
  </si>
  <si>
    <t>Пособия и компенсации гражданам и иные социальные выплаты, кроме публичных нормативных обязательств</t>
  </si>
  <si>
    <t>\\\\321\\\\\\ \</t>
  </si>
  <si>
    <t>Субсидии гражданам на приобретение жилья</t>
  </si>
  <si>
    <t>\\\\322\\\\\\ \</t>
  </si>
  <si>
    <t>\\\\323\\\\\\ \</t>
  </si>
  <si>
    <t>Публичные нормативные выплаты гражданам несоциального характера</t>
  </si>
  <si>
    <t>\\\\330\\\\\\ \</t>
  </si>
  <si>
    <t>Стипендии</t>
  </si>
  <si>
    <t>\\\\340\\\\\\ \</t>
  </si>
  <si>
    <t>Премии и гранты</t>
  </si>
  <si>
    <t>\\\\350\\\\\\ \</t>
  </si>
  <si>
    <t>\\\\360\\\\\\ \</t>
  </si>
  <si>
    <t>\\\\400\\\\\\ \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</si>
  <si>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</si>
  <si>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\\\\410\\\\\\ \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</si>
  <si>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</si>
  <si>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\\\\411\\\\\\ \</t>
  </si>
  <si>
    <t>Бюджетные инвестиции в объекты государственной (муниципальной) собственности казенным учреждениям в рамках государственного оборонного заказа</t>
  </si>
  <si>
    <t>\\\\412\\\\\\ \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</si>
  <si>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</si>
  <si>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\\\\413\\\\\\ \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</si>
  <si>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</si>
  <si>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\\\\414\\\\\\ \</t>
  </si>
  <si>
    <t>Бюджетные инвестиции в объекты государственной (муниципальной) собственности автономным учреждениям</t>
  </si>
  <si>
    <t>\\\\415\\\\\\ \</t>
  </si>
  <si>
    <t>Бюджетные инвестиции в объекты государственной (муниципальной) собственности государственным (муниципальным) унитарным предприятиям</t>
  </si>
  <si>
    <t>\\\\420\\\\\\ \</t>
  </si>
  <si>
    <t>Бюджетные инвестиции в объекты государственной (муниципальной) собственности государственным (муниципальным) унитарным предприятиям, основанным на праве оперативного управления</t>
  </si>
  <si>
    <t>\\\\421\\\\\\ \</t>
  </si>
  <si>
    <t>Бюджетные инвестиции в объекты государственной (муниципальной) собственности государственным (муниципальным) унитарным предприятиям, основанным на праве хозяйственного ведения</t>
  </si>
  <si>
    <t>\\\\422\\\\\\ \</t>
  </si>
  <si>
    <t>Бюджетные инвестиции в объекты государственных внебюджетных фондов</t>
  </si>
  <si>
    <t>\\\\430\\\\\\ \</t>
  </si>
  <si>
    <t>Бюджетные инвестиции на приобретение объектов недвижимого имущества</t>
  </si>
  <si>
    <t>\\\\440\\\\\\ \</t>
  </si>
  <si>
    <t>Бюджетные инвестиции на приобретение объектов недвижимого имущества казенным учреждениям</t>
  </si>
  <si>
    <t>\\\\441\\\\\\ \</t>
  </si>
  <si>
    <t>Бюджетные инвестиции на приобретение объектов недвижимого имущества бюджетным учреждениям</t>
  </si>
  <si>
    <t>\\\\442\\\\\\ \</t>
  </si>
  <si>
    <t>Бюджетные инвестиции на приобретение объектов недвижимого имущества автономным учреждениям</t>
  </si>
  <si>
    <t>\\\\443\\\\\\ \</t>
  </si>
  <si>
    <t>Бюджетные инвестиции на приобретение объектов недвижимого имущества государственным унитарным предприятиям, основанным на праве оперативного управления</t>
  </si>
  <si>
    <t>\\\\444\\\\\\ \</t>
  </si>
  <si>
    <t>Бюджетные инвестиции на приобретение объектов недвижимого имущества государственным унитарным предприятиям, основанным на праве хозяйственного ведения</t>
  </si>
  <si>
    <t>\\\\445\\\\\\ \</t>
  </si>
  <si>
    <t>Бюджетные инвестиции на приобретение объектов недвижимости государственным внебюджетным фондам</t>
  </si>
  <si>
    <t>\\\\446\\\\\\ \</t>
  </si>
  <si>
    <t>Бюджетные инвестиции иным юридическим лицам</t>
  </si>
  <si>
    <t>\\\\450\\\\\\ \</t>
  </si>
  <si>
    <t>\\\\500\\\\\\ \</t>
  </si>
  <si>
    <t>Дотации</t>
  </si>
  <si>
    <t>\\\\510\\\\\\ \</t>
  </si>
  <si>
    <t>Дотации на выравнивание уровня бюджетной обеспеченности субъектов Российской Федерации и муниципальных образований</t>
  </si>
  <si>
    <t>\\\\511\\\\\\ \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</si>
  <si>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</si>
  <si>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\\\\512\\\\\\ \</t>
  </si>
  <si>
    <t>Дотации бюджетам закрытых административно-территориальных образований, связанные со статусом закрытых административно-территориальных образований</t>
  </si>
  <si>
    <t>\\\\513\\\\\\ \</t>
  </si>
  <si>
    <t>Дотации бюджету города Байконура</t>
  </si>
  <si>
    <t>\\\\514\\\\\\ \</t>
  </si>
  <si>
    <t>Субсидии</t>
  </si>
  <si>
    <t>\\\\520\\\\\\ \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</si>
  <si>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</si>
  <si>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\\\\521\\\\\\ \</t>
  </si>
  <si>
    <t>Субсидии на софинансирование объектов капитального строительства государственной собственности</t>
  </si>
  <si>
    <t>\\\\522\\\\\\ \</t>
  </si>
  <si>
    <t>Субсидии на софинансирование объектов капитального строительства муниципальной собственности</t>
  </si>
  <si>
    <t>\\\\523\\\\\\ \</t>
  </si>
  <si>
    <t>Субвенции</t>
  </si>
  <si>
    <t>\\\\530\\\\\\ \</t>
  </si>
  <si>
    <t>Иные межбюджетные трансферты</t>
  </si>
  <si>
    <t>\\\\540\\\\\\ \</t>
  </si>
  <si>
    <t>Межбюджетные трансферты бюджету Фонда социального страхования Российской Федерации</t>
  </si>
  <si>
    <t>\\\\550\\\\\\ \</t>
  </si>
  <si>
    <t>Межбюджетные трансферты бюджету Федерального фонда обязательного медицинского страхования</t>
  </si>
  <si>
    <t>\\\\560\\\\\\ \</t>
  </si>
  <si>
    <t>Межбюджетные трансферты бюджету Пенсионного фонда Российской Федерации</t>
  </si>
  <si>
    <t>\\\\570\\\\\\ \</t>
  </si>
  <si>
    <t>Межбюджетные трансферты бюджетам территориальных фондов обязательного медицинского страхования</t>
  </si>
  <si>
    <t>\\\\580\\\\\\ \</t>
  </si>
  <si>
    <t>\\\\600\\\\\\ \</t>
  </si>
  <si>
    <t>\\\\610\\\\\\ \</t>
  </si>
  <si>
    <t>\\\\611\\\\\\ \</t>
  </si>
  <si>
    <t>Субсидии бюджетным учреждениям на иные цели</t>
  </si>
  <si>
    <t>\\\\612\\\\\\ \</t>
  </si>
  <si>
    <t>\\\\620\\\\\\ \</t>
  </si>
  <si>
    <t>\\\\621\\\\\\ \</t>
  </si>
  <si>
    <t>Субсидии автономным учреждениям на иные цели</t>
  </si>
  <si>
    <t>\\\\622\\\\\\ \</t>
  </si>
  <si>
    <t>Субсидии некоммерческим организациям (за исключением государственных (муниципальных) учреждений)</t>
  </si>
  <si>
    <t>\\\\630\\\\\\ \</t>
  </si>
  <si>
    <t>\\\\700\\\\\\ \</t>
  </si>
  <si>
    <t>Обслуживание государственного долга Российской Федерации</t>
  </si>
  <si>
    <t>\\\\710\\\\\\ \</t>
  </si>
  <si>
    <t>Обслуживание государственного долга субъекта Российской Федерации</t>
  </si>
  <si>
    <t>\\\\720\\\\\\ \</t>
  </si>
  <si>
    <t>\\\\730\\\\\\ \</t>
  </si>
  <si>
    <t>\\\\800\\\\\\ \</t>
  </si>
  <si>
    <t>\\\\810\\\\\\ \</t>
  </si>
  <si>
    <t>\\\\820\\\\\\ \</t>
  </si>
  <si>
    <t>Субсидии государственным корпорациям (компаниям) в виде имущественного взноса</t>
  </si>
  <si>
    <t>\\\\821\\\\\\ \</t>
  </si>
  <si>
    <t>Субсидии государственным корпорациям (компаниям) на выполнение возложенных на них государственных полномочий</t>
  </si>
  <si>
    <t>\\\\822\\\\\\ \</t>
  </si>
  <si>
    <t>\\\\823\\\\\\ \</t>
  </si>
  <si>
    <t>Исполнение судебных актов</t>
  </si>
  <si>
    <t>\\\\830\\\\\\ \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</si>
  <si>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</si>
  <si>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\\\\831\\\\\\ \</t>
  </si>
  <si>
    <t>Исполнение судебных актов судебных органов иностранных государств, 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</si>
  <si>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\\\\832\\\\\\ \</t>
  </si>
  <si>
    <t>Исполнение судебных актов Российской Федерации и мировых соглашений по делам о банкротстве и процедурам банкротства</t>
  </si>
  <si>
    <t>\\\\833\\\\\\ \</t>
  </si>
  <si>
    <t>Исполнение государственных (муниципальных) гарантий без права регрессного требования гаранта к принципалу  или уступки гаранту прав требования бенефициара к принципалу</t>
  </si>
  <si>
    <t>\\\\840\\\\\\ \</t>
  </si>
  <si>
    <t>Исполнение государственных гарантий  Российской Федерации</t>
  </si>
  <si>
    <t>\\\\841\\\\\\ \</t>
  </si>
  <si>
    <t>Исполнение государственных гарантий  субъекта Российской Федерации</t>
  </si>
  <si>
    <t>\\\\842\\\\\\ \</t>
  </si>
  <si>
    <t>Исполнение гарантий муниципального образования</t>
  </si>
  <si>
    <t>\\\\843\\\\\\ \</t>
  </si>
  <si>
    <t>Уплата налогов, сборов, обязательных платежей в бюджетную систему Российской Федерации, взносов и иных платежей</t>
  </si>
  <si>
    <t>\\\\850\\\\\\ \</t>
  </si>
  <si>
    <t>Уплата налога на имущество организаций и земельного налога</t>
  </si>
  <si>
    <t>\\\\851\\\\\\ \</t>
  </si>
  <si>
    <t>Уплата прочих налогов, сборов и иных платежей</t>
  </si>
  <si>
    <t>\\\\852\\\\\\ \</t>
  </si>
  <si>
    <t>Предоставление платежей, взносов, безвозмездных перечислений субъектам международного права</t>
  </si>
  <si>
    <t>\\\\860\\\\\\ \</t>
  </si>
  <si>
    <t>Безвозмездные перечисления субъектам международного права</t>
  </si>
  <si>
    <t>\\\\861\\\\\\ \</t>
  </si>
  <si>
    <t>Взносы в международные организации</t>
  </si>
  <si>
    <t>\\\\862\\\\\\ \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</si>
  <si>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</si>
  <si>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\\\\863\\\\\\ \</t>
  </si>
  <si>
    <t>\\\\870\\\\\\ \</t>
  </si>
  <si>
    <t>Специальные расходы</t>
  </si>
  <si>
    <t>\\\\880\\\\\\ \</t>
  </si>
  <si>
    <t>Расходы государственных (муниципальных) бюджетных, автономных учреждений за счет доходов по приносящей доход деятельности</t>
  </si>
  <si>
    <t>\\\\900\\\\\\ \</t>
  </si>
  <si>
    <t>Расходы государственных (муниципальных) бюджетных учреждений за счет доходов по приносящей доход деятельности</t>
  </si>
  <si>
    <t>\\\\910\\\\\\ \</t>
  </si>
  <si>
    <t>Расходы государственных (муниципальных) автономных учреждений за счет доходов по приносящей доход деятельности</t>
  </si>
  <si>
    <t>\\\\920\\\\\\ \</t>
  </si>
  <si>
    <t>Модернизация региональных систем общего образования</t>
  </si>
  <si>
    <t>5058543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</si>
  <si>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</si>
  <si>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рб софинасирование</t>
  </si>
  <si>
    <t>Приложение 6</t>
  </si>
  <si>
    <t>"О бюджете городского округа город Салават Республики Башкортостан на 2012 год"</t>
  </si>
  <si>
    <t>Распределение бюджетных ассигнований городского округа город Салават Республики Башкортостан на 2012 год по разделам, подразделам, целевым статьям и видам расходов классификации расходов бюджета</t>
  </si>
  <si>
    <t>итого рб</t>
  </si>
  <si>
    <t>итого мб</t>
  </si>
  <si>
    <t>120</t>
  </si>
  <si>
    <t>121</t>
  </si>
  <si>
    <t>122</t>
  </si>
  <si>
    <t>360</t>
  </si>
  <si>
    <t>светофоры</t>
  </si>
  <si>
    <t>дороги</t>
  </si>
  <si>
    <t>внутри-квартальные дороги</t>
  </si>
  <si>
    <t>лифты</t>
  </si>
  <si>
    <t>кап.ремонт жилого фонда</t>
  </si>
  <si>
    <t>освкщение</t>
  </si>
  <si>
    <t>модернизация</t>
  </si>
  <si>
    <t>прочие</t>
  </si>
  <si>
    <t>очистка снега</t>
  </si>
  <si>
    <t>отдел культуры</t>
  </si>
  <si>
    <t>612</t>
  </si>
  <si>
    <t>630</t>
  </si>
  <si>
    <t>4829900</t>
  </si>
  <si>
    <t>4539900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</si>
  <si>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</si>
  <si>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</si>
  <si>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бани</t>
  </si>
  <si>
    <t>706</t>
  </si>
  <si>
    <t>850</t>
  </si>
  <si>
    <t>851</t>
  </si>
  <si>
    <t>852</t>
  </si>
  <si>
    <t>0299000</t>
  </si>
  <si>
    <t>732</t>
  </si>
  <si>
    <t>775</t>
  </si>
  <si>
    <t>Дворцы и дома культуры, другие учреждения культуры и средств массовой информации</t>
  </si>
  <si>
    <t>757</t>
  </si>
  <si>
    <t>4400000</t>
  </si>
  <si>
    <t>4400200</t>
  </si>
  <si>
    <t>400</t>
  </si>
  <si>
    <t>410</t>
  </si>
  <si>
    <t>411</t>
  </si>
  <si>
    <t xml:space="preserve"> от " 14 "декабря 2011 г. № 2-52/590</t>
  </si>
  <si>
    <t>Приложение  5</t>
  </si>
  <si>
    <t xml:space="preserve"> от  23 декабря 2011 г. № 2-53/617</t>
  </si>
  <si>
    <t>"О внесении изменений в решение Совета городского округа город Салават Республики Башкортостан от 14.12.2011 года № 2-52/590 "О бюджете городского округа город Салават Республики Башкортостан на 2012 год"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</si>
</sst>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#,##0.0_ ;\-#,##0.0\ "/>
  </numFmts>
  <fonts count="44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6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6" fontId="2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76" fontId="2" fillId="33" borderId="10" xfId="0" applyNumberFormat="1" applyFont="1" applyFill="1" applyBorder="1" applyAlignment="1">
      <alignment vertical="center" wrapText="1"/>
    </xf>
    <xf numFmtId="176" fontId="5" fillId="33" borderId="10" xfId="60" applyNumberFormat="1" applyFont="1" applyFill="1" applyBorder="1" applyAlignment="1">
      <alignment vertical="center" wrapText="1"/>
    </xf>
    <xf numFmtId="176" fontId="2" fillId="33" borderId="10" xfId="60" applyNumberFormat="1" applyFont="1" applyFill="1" applyBorder="1" applyAlignment="1">
      <alignment vertical="center" wrapText="1"/>
    </xf>
    <xf numFmtId="176" fontId="2" fillId="33" borderId="10" xfId="60" applyNumberFormat="1" applyFont="1" applyFill="1" applyBorder="1" applyAlignment="1">
      <alignment vertical="center" wrapText="1"/>
    </xf>
    <xf numFmtId="176" fontId="6" fillId="33" borderId="10" xfId="60" applyNumberFormat="1" applyFont="1" applyFill="1" applyBorder="1" applyAlignment="1">
      <alignment vertical="center" wrapText="1"/>
    </xf>
    <xf numFmtId="176" fontId="6" fillId="33" borderId="10" xfId="60" applyNumberFormat="1" applyFont="1" applyFill="1" applyBorder="1" applyAlignment="1">
      <alignment vertical="center" wrapText="1"/>
    </xf>
    <xf numFmtId="176" fontId="5" fillId="33" borderId="10" xfId="60" applyNumberFormat="1" applyFont="1" applyFill="1" applyBorder="1" applyAlignment="1">
      <alignment vertical="center" wrapText="1"/>
    </xf>
    <xf numFmtId="176" fontId="2" fillId="33" borderId="0" xfId="60" applyNumberFormat="1" applyFont="1" applyFill="1" applyAlignment="1">
      <alignment vertical="center" wrapText="1"/>
    </xf>
    <xf numFmtId="176" fontId="2" fillId="33" borderId="0" xfId="0" applyNumberFormat="1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176" fontId="5" fillId="0" borderId="0" xfId="6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vertical="center" wrapText="1"/>
    </xf>
    <xf numFmtId="178" fontId="5" fillId="0" borderId="0" xfId="0" applyNumberFormat="1" applyFont="1" applyFill="1" applyAlignment="1">
      <alignment vertical="center" wrapText="1"/>
    </xf>
    <xf numFmtId="49" fontId="2" fillId="33" borderId="10" xfId="6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6" fontId="2" fillId="0" borderId="0" xfId="60" applyNumberFormat="1" applyFont="1" applyFill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92</xdr:row>
      <xdr:rowOff>0</xdr:rowOff>
    </xdr:from>
    <xdr:to>
      <xdr:col>2</xdr:col>
      <xdr:colOff>514350</xdr:colOff>
      <xdr:row>92</xdr:row>
      <xdr:rowOff>0</xdr:rowOff>
    </xdr:to>
    <xdr:sp>
      <xdr:nvSpPr>
        <xdr:cNvPr id="1" name="Line 2"/>
        <xdr:cNvSpPr>
          <a:spLocks/>
        </xdr:cNvSpPr>
      </xdr:nvSpPr>
      <xdr:spPr>
        <a:xfrm>
          <a:off x="3867150" y="455961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92</xdr:row>
      <xdr:rowOff>0</xdr:rowOff>
    </xdr:from>
    <xdr:to>
      <xdr:col>6</xdr:col>
      <xdr:colOff>0</xdr:colOff>
      <xdr:row>92</xdr:row>
      <xdr:rowOff>0</xdr:rowOff>
    </xdr:to>
    <xdr:sp>
      <xdr:nvSpPr>
        <xdr:cNvPr id="2" name="Line 3"/>
        <xdr:cNvSpPr>
          <a:spLocks/>
        </xdr:cNvSpPr>
      </xdr:nvSpPr>
      <xdr:spPr>
        <a:xfrm>
          <a:off x="5724525" y="45596175"/>
          <a:ext cx="1628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123</xdr:row>
      <xdr:rowOff>0</xdr:rowOff>
    </xdr:from>
    <xdr:to>
      <xdr:col>6</xdr:col>
      <xdr:colOff>0</xdr:colOff>
      <xdr:row>123</xdr:row>
      <xdr:rowOff>0</xdr:rowOff>
    </xdr:to>
    <xdr:sp>
      <xdr:nvSpPr>
        <xdr:cNvPr id="3" name="Line 6"/>
        <xdr:cNvSpPr>
          <a:spLocks/>
        </xdr:cNvSpPr>
      </xdr:nvSpPr>
      <xdr:spPr>
        <a:xfrm>
          <a:off x="5667375" y="61731525"/>
          <a:ext cx="1685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123</xdr:row>
      <xdr:rowOff>0</xdr:rowOff>
    </xdr:from>
    <xdr:to>
      <xdr:col>6</xdr:col>
      <xdr:colOff>0</xdr:colOff>
      <xdr:row>123</xdr:row>
      <xdr:rowOff>0</xdr:rowOff>
    </xdr:to>
    <xdr:sp>
      <xdr:nvSpPr>
        <xdr:cNvPr id="4" name="Line 7"/>
        <xdr:cNvSpPr>
          <a:spLocks/>
        </xdr:cNvSpPr>
      </xdr:nvSpPr>
      <xdr:spPr>
        <a:xfrm>
          <a:off x="4276725" y="61731525"/>
          <a:ext cx="3076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134</xdr:row>
      <xdr:rowOff>0</xdr:rowOff>
    </xdr:from>
    <xdr:to>
      <xdr:col>6</xdr:col>
      <xdr:colOff>0</xdr:colOff>
      <xdr:row>134</xdr:row>
      <xdr:rowOff>0</xdr:rowOff>
    </xdr:to>
    <xdr:sp>
      <xdr:nvSpPr>
        <xdr:cNvPr id="5" name="Line 8"/>
        <xdr:cNvSpPr>
          <a:spLocks/>
        </xdr:cNvSpPr>
      </xdr:nvSpPr>
      <xdr:spPr>
        <a:xfrm>
          <a:off x="6515100" y="66732150"/>
          <a:ext cx="838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237</xdr:row>
      <xdr:rowOff>0</xdr:rowOff>
    </xdr:from>
    <xdr:to>
      <xdr:col>0</xdr:col>
      <xdr:colOff>590550</xdr:colOff>
      <xdr:row>237</xdr:row>
      <xdr:rowOff>0</xdr:rowOff>
    </xdr:to>
    <xdr:sp>
      <xdr:nvSpPr>
        <xdr:cNvPr id="6" name="Line 9"/>
        <xdr:cNvSpPr>
          <a:spLocks/>
        </xdr:cNvSpPr>
      </xdr:nvSpPr>
      <xdr:spPr>
        <a:xfrm>
          <a:off x="95250" y="1086040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441</xdr:row>
      <xdr:rowOff>381000</xdr:rowOff>
    </xdr:from>
    <xdr:to>
      <xdr:col>6</xdr:col>
      <xdr:colOff>0</xdr:colOff>
      <xdr:row>441</xdr:row>
      <xdr:rowOff>381000</xdr:rowOff>
    </xdr:to>
    <xdr:sp>
      <xdr:nvSpPr>
        <xdr:cNvPr id="7" name="Line 11"/>
        <xdr:cNvSpPr>
          <a:spLocks/>
        </xdr:cNvSpPr>
      </xdr:nvSpPr>
      <xdr:spPr>
        <a:xfrm>
          <a:off x="5486400" y="20202525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341</xdr:row>
      <xdr:rowOff>0</xdr:rowOff>
    </xdr:from>
    <xdr:to>
      <xdr:col>0</xdr:col>
      <xdr:colOff>0</xdr:colOff>
      <xdr:row>341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159343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</xdr:colOff>
      <xdr:row>408</xdr:row>
      <xdr:rowOff>0</xdr:rowOff>
    </xdr:from>
    <xdr:to>
      <xdr:col>6</xdr:col>
      <xdr:colOff>0</xdr:colOff>
      <xdr:row>408</xdr:row>
      <xdr:rowOff>0</xdr:rowOff>
    </xdr:to>
    <xdr:sp>
      <xdr:nvSpPr>
        <xdr:cNvPr id="9" name="Line 17"/>
        <xdr:cNvSpPr>
          <a:spLocks/>
        </xdr:cNvSpPr>
      </xdr:nvSpPr>
      <xdr:spPr>
        <a:xfrm>
          <a:off x="4533900" y="186375675"/>
          <a:ext cx="2819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408</xdr:row>
      <xdr:rowOff>0</xdr:rowOff>
    </xdr:from>
    <xdr:to>
      <xdr:col>2</xdr:col>
      <xdr:colOff>361950</xdr:colOff>
      <xdr:row>408</xdr:row>
      <xdr:rowOff>0</xdr:rowOff>
    </xdr:to>
    <xdr:sp>
      <xdr:nvSpPr>
        <xdr:cNvPr id="10" name="Line 18"/>
        <xdr:cNvSpPr>
          <a:spLocks/>
        </xdr:cNvSpPr>
      </xdr:nvSpPr>
      <xdr:spPr>
        <a:xfrm>
          <a:off x="400050" y="186375675"/>
          <a:ext cx="3552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447</xdr:row>
      <xdr:rowOff>381000</xdr:rowOff>
    </xdr:from>
    <xdr:to>
      <xdr:col>6</xdr:col>
      <xdr:colOff>0</xdr:colOff>
      <xdr:row>447</xdr:row>
      <xdr:rowOff>381000</xdr:rowOff>
    </xdr:to>
    <xdr:sp>
      <xdr:nvSpPr>
        <xdr:cNvPr id="11" name="Line 20"/>
        <xdr:cNvSpPr>
          <a:spLocks/>
        </xdr:cNvSpPr>
      </xdr:nvSpPr>
      <xdr:spPr>
        <a:xfrm>
          <a:off x="5486400" y="205349475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420</xdr:row>
      <xdr:rowOff>0</xdr:rowOff>
    </xdr:from>
    <xdr:to>
      <xdr:col>6</xdr:col>
      <xdr:colOff>0</xdr:colOff>
      <xdr:row>420</xdr:row>
      <xdr:rowOff>0</xdr:rowOff>
    </xdr:to>
    <xdr:sp>
      <xdr:nvSpPr>
        <xdr:cNvPr id="12" name="Line 27"/>
        <xdr:cNvSpPr>
          <a:spLocks/>
        </xdr:cNvSpPr>
      </xdr:nvSpPr>
      <xdr:spPr>
        <a:xfrm>
          <a:off x="5705475" y="190947675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454</xdr:row>
      <xdr:rowOff>381000</xdr:rowOff>
    </xdr:from>
    <xdr:to>
      <xdr:col>6</xdr:col>
      <xdr:colOff>0</xdr:colOff>
      <xdr:row>454</xdr:row>
      <xdr:rowOff>381000</xdr:rowOff>
    </xdr:to>
    <xdr:sp>
      <xdr:nvSpPr>
        <xdr:cNvPr id="13" name="Line 11"/>
        <xdr:cNvSpPr>
          <a:spLocks/>
        </xdr:cNvSpPr>
      </xdr:nvSpPr>
      <xdr:spPr>
        <a:xfrm>
          <a:off x="5486400" y="2084832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194</xdr:row>
      <xdr:rowOff>0</xdr:rowOff>
    </xdr:from>
    <xdr:to>
      <xdr:col>6</xdr:col>
      <xdr:colOff>0</xdr:colOff>
      <xdr:row>194</xdr:row>
      <xdr:rowOff>0</xdr:rowOff>
    </xdr:to>
    <xdr:sp>
      <xdr:nvSpPr>
        <xdr:cNvPr id="14" name="Line 22"/>
        <xdr:cNvSpPr>
          <a:spLocks/>
        </xdr:cNvSpPr>
      </xdr:nvSpPr>
      <xdr:spPr>
        <a:xfrm>
          <a:off x="5705475" y="85982175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194</xdr:row>
      <xdr:rowOff>0</xdr:rowOff>
    </xdr:from>
    <xdr:to>
      <xdr:col>6</xdr:col>
      <xdr:colOff>0</xdr:colOff>
      <xdr:row>194</xdr:row>
      <xdr:rowOff>0</xdr:rowOff>
    </xdr:to>
    <xdr:sp>
      <xdr:nvSpPr>
        <xdr:cNvPr id="15" name="Line 59"/>
        <xdr:cNvSpPr>
          <a:spLocks/>
        </xdr:cNvSpPr>
      </xdr:nvSpPr>
      <xdr:spPr>
        <a:xfrm>
          <a:off x="6315075" y="85982175"/>
          <a:ext cx="1038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381000</xdr:colOff>
      <xdr:row>389</xdr:row>
      <xdr:rowOff>0</xdr:rowOff>
    </xdr:from>
    <xdr:to>
      <xdr:col>6</xdr:col>
      <xdr:colOff>0</xdr:colOff>
      <xdr:row>389</xdr:row>
      <xdr:rowOff>0</xdr:rowOff>
    </xdr:to>
    <xdr:sp>
      <xdr:nvSpPr>
        <xdr:cNvPr id="16" name="Line 1"/>
        <xdr:cNvSpPr>
          <a:spLocks/>
        </xdr:cNvSpPr>
      </xdr:nvSpPr>
      <xdr:spPr>
        <a:xfrm>
          <a:off x="6334125" y="178917600"/>
          <a:ext cx="1019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\\611\\\\\\%20\06" TargetMode="External" /><Relationship Id="rId2" Type="http://schemas.openxmlformats.org/officeDocument/2006/relationships/hyperlink" Target="\\\\610\\\\\\%20\05" TargetMode="External" /><Relationship Id="rId3" Type="http://schemas.openxmlformats.org/officeDocument/2006/relationships/hyperlink" Target="\\\\240\\\\\\%20\05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6"/>
  <sheetViews>
    <sheetView tabSelected="1" zoomScale="85" zoomScaleNormal="85" zoomScalePageLayoutView="0" workbookViewId="0" topLeftCell="A1">
      <selection activeCell="C5" sqref="C5:F5"/>
    </sheetView>
  </sheetViews>
  <sheetFormatPr defaultColWidth="9.00390625" defaultRowHeight="30" customHeight="1"/>
  <cols>
    <col min="1" max="1" width="47.125" style="18" customWidth="1"/>
    <col min="2" max="2" width="8.375" style="19" hidden="1" customWidth="1"/>
    <col min="3" max="3" width="11.75390625" style="19" customWidth="1"/>
    <col min="4" max="4" width="11.25390625" style="20" customWidth="1"/>
    <col min="5" max="5" width="8.00390625" style="20" customWidth="1"/>
    <col min="6" max="6" width="18.375" style="70" customWidth="1"/>
    <col min="7" max="7" width="15.875" style="55" hidden="1" customWidth="1"/>
    <col min="8" max="9" width="15.375" style="55" hidden="1" customWidth="1"/>
    <col min="10" max="10" width="17.25390625" style="55" hidden="1" customWidth="1"/>
    <col min="11" max="14" width="12.875" style="55" hidden="1" customWidth="1"/>
    <col min="15" max="15" width="9.125" style="22" customWidth="1"/>
    <col min="16" max="16384" width="9.125" style="5" customWidth="1"/>
  </cols>
  <sheetData>
    <row r="1" spans="3:6" ht="15.75">
      <c r="C1" s="84"/>
      <c r="D1" s="84"/>
      <c r="E1" s="85" t="s">
        <v>643</v>
      </c>
      <c r="F1" s="85"/>
    </row>
    <row r="2" spans="3:6" ht="15.75">
      <c r="C2" s="86" t="s">
        <v>185</v>
      </c>
      <c r="D2" s="86"/>
      <c r="E2" s="86"/>
      <c r="F2" s="86"/>
    </row>
    <row r="3" spans="3:6" ht="15.75">
      <c r="C3" s="86" t="s">
        <v>184</v>
      </c>
      <c r="D3" s="86"/>
      <c r="E3" s="86"/>
      <c r="F3" s="86"/>
    </row>
    <row r="4" spans="3:6" ht="15.75">
      <c r="C4" s="86" t="s">
        <v>644</v>
      </c>
      <c r="D4" s="86"/>
      <c r="E4" s="86"/>
      <c r="F4" s="86"/>
    </row>
    <row r="5" spans="3:6" ht="92.25" customHeight="1">
      <c r="C5" s="86" t="s">
        <v>645</v>
      </c>
      <c r="D5" s="86"/>
      <c r="E5" s="86"/>
      <c r="F5" s="86"/>
    </row>
    <row r="7" spans="5:6" ht="15.75" customHeight="1">
      <c r="E7" s="87" t="s">
        <v>602</v>
      </c>
      <c r="F7" s="87"/>
    </row>
    <row r="8" spans="3:6" ht="15.75" customHeight="1">
      <c r="C8" s="90" t="s">
        <v>185</v>
      </c>
      <c r="D8" s="90"/>
      <c r="E8" s="90"/>
      <c r="F8" s="90"/>
    </row>
    <row r="9" spans="3:6" ht="15.75" customHeight="1">
      <c r="C9" s="90" t="s">
        <v>184</v>
      </c>
      <c r="D9" s="90"/>
      <c r="E9" s="90"/>
      <c r="F9" s="90"/>
    </row>
    <row r="10" spans="3:6" ht="15.75" customHeight="1">
      <c r="C10" s="90" t="s">
        <v>642</v>
      </c>
      <c r="D10" s="90"/>
      <c r="E10" s="90"/>
      <c r="F10" s="90"/>
    </row>
    <row r="11" spans="3:6" ht="42" customHeight="1">
      <c r="C11" s="90" t="s">
        <v>603</v>
      </c>
      <c r="D11" s="90"/>
      <c r="E11" s="90"/>
      <c r="F11" s="90"/>
    </row>
    <row r="12" spans="3:6" ht="15.75" customHeight="1">
      <c r="C12" s="90"/>
      <c r="D12" s="90"/>
      <c r="E12" s="90"/>
      <c r="F12" s="90"/>
    </row>
    <row r="13" spans="1:6" ht="54" customHeight="1">
      <c r="A13" s="88" t="s">
        <v>604</v>
      </c>
      <c r="B13" s="88"/>
      <c r="C13" s="88"/>
      <c r="D13" s="88"/>
      <c r="E13" s="88"/>
      <c r="F13" s="88"/>
    </row>
    <row r="14" spans="5:6" ht="30" customHeight="1">
      <c r="E14" s="89" t="s">
        <v>62</v>
      </c>
      <c r="F14" s="89"/>
    </row>
    <row r="15" spans="1:6" ht="30" customHeight="1">
      <c r="A15" s="21" t="s">
        <v>0</v>
      </c>
      <c r="B15" s="12"/>
      <c r="C15" s="6" t="s">
        <v>1</v>
      </c>
      <c r="D15" s="6" t="s">
        <v>2</v>
      </c>
      <c r="E15" s="6" t="s">
        <v>3</v>
      </c>
      <c r="F15" s="62" t="s">
        <v>4</v>
      </c>
    </row>
    <row r="16" spans="1:15" ht="18.75" customHeight="1">
      <c r="A16" s="21">
        <v>1</v>
      </c>
      <c r="B16" s="56"/>
      <c r="C16" s="6">
        <v>2</v>
      </c>
      <c r="D16" s="6">
        <v>3</v>
      </c>
      <c r="E16" s="6">
        <v>4</v>
      </c>
      <c r="F16" s="76">
        <v>5</v>
      </c>
      <c r="G16" s="73" t="s">
        <v>605</v>
      </c>
      <c r="H16" s="73" t="s">
        <v>606</v>
      </c>
      <c r="I16" s="54"/>
      <c r="J16" s="54"/>
      <c r="K16" s="57"/>
      <c r="L16" s="57"/>
      <c r="M16" s="57"/>
      <c r="N16" s="57"/>
      <c r="O16" s="5"/>
    </row>
    <row r="17" spans="1:15" s="27" customFormat="1" ht="30" customHeight="1">
      <c r="A17" s="23" t="s">
        <v>5</v>
      </c>
      <c r="B17" s="24"/>
      <c r="C17" s="25"/>
      <c r="D17" s="26"/>
      <c r="E17" s="26"/>
      <c r="F17" s="63">
        <f>F18+F104+F111+F134+F199+F204+F305+F342+F418+F440+F453</f>
        <v>1546886.7999999998</v>
      </c>
      <c r="G17" s="54">
        <f>F54+F62+F70+I212+I210+I226+F214+H226+H230+F238+F243+F264+F272+F360+F380+F384+F389+F395+F409</f>
        <v>515361.8999999999</v>
      </c>
      <c r="H17" s="54">
        <f>F17-G17</f>
        <v>1031524.8999999999</v>
      </c>
      <c r="I17" s="54"/>
      <c r="J17" s="54"/>
      <c r="K17" s="54"/>
      <c r="L17" s="55"/>
      <c r="M17" s="55"/>
      <c r="N17" s="55"/>
      <c r="O17" s="45"/>
    </row>
    <row r="18" spans="1:15" s="27" customFormat="1" ht="30" customHeight="1">
      <c r="A18" s="23" t="s">
        <v>20</v>
      </c>
      <c r="B18" s="24"/>
      <c r="C18" s="24" t="s">
        <v>19</v>
      </c>
      <c r="D18" s="26"/>
      <c r="E18" s="26"/>
      <c r="F18" s="63">
        <f>F19+F30+F79+F88+F93</f>
        <v>95846.6</v>
      </c>
      <c r="G18" s="74">
        <f>F52</f>
        <v>4633.6</v>
      </c>
      <c r="H18" s="75">
        <f>F18-G18</f>
        <v>91213</v>
      </c>
      <c r="I18" s="54"/>
      <c r="J18" s="54"/>
      <c r="K18" s="54"/>
      <c r="L18" s="55"/>
      <c r="M18" s="55"/>
      <c r="N18" s="55"/>
      <c r="O18" s="45"/>
    </row>
    <row r="19" spans="1:15" s="27" customFormat="1" ht="62.25" customHeight="1">
      <c r="A19" s="7" t="s">
        <v>83</v>
      </c>
      <c r="B19" s="8"/>
      <c r="C19" s="14" t="s">
        <v>80</v>
      </c>
      <c r="D19" s="26"/>
      <c r="E19" s="26"/>
      <c r="F19" s="63">
        <f>F20</f>
        <v>5424</v>
      </c>
      <c r="G19" s="75"/>
      <c r="I19" s="54"/>
      <c r="J19" s="54"/>
      <c r="K19" s="54"/>
      <c r="L19" s="55"/>
      <c r="M19" s="55"/>
      <c r="N19" s="55"/>
      <c r="O19" s="45"/>
    </row>
    <row r="20" spans="1:15" s="11" customFormat="1" ht="78.75" customHeight="1">
      <c r="A20" s="1" t="s">
        <v>88</v>
      </c>
      <c r="B20" s="2"/>
      <c r="C20" s="17" t="s">
        <v>80</v>
      </c>
      <c r="D20" s="4" t="s">
        <v>89</v>
      </c>
      <c r="E20" s="28"/>
      <c r="F20" s="64">
        <f>F21</f>
        <v>5424</v>
      </c>
      <c r="I20" s="54"/>
      <c r="J20" s="54"/>
      <c r="K20" s="54"/>
      <c r="L20" s="55"/>
      <c r="M20" s="55"/>
      <c r="N20" s="55"/>
      <c r="O20" s="46"/>
    </row>
    <row r="21" spans="1:11" ht="30" customHeight="1">
      <c r="A21" s="13" t="s">
        <v>22</v>
      </c>
      <c r="B21" s="12"/>
      <c r="C21" s="12" t="s">
        <v>80</v>
      </c>
      <c r="D21" s="4" t="s">
        <v>84</v>
      </c>
      <c r="E21" s="4"/>
      <c r="F21" s="65">
        <f>F22+F26</f>
        <v>5424</v>
      </c>
      <c r="G21" s="54"/>
      <c r="H21" s="54"/>
      <c r="I21" s="54"/>
      <c r="J21" s="54"/>
      <c r="K21" s="54"/>
    </row>
    <row r="22" spans="1:11" ht="94.5">
      <c r="A22" s="13" t="s">
        <v>285</v>
      </c>
      <c r="B22" s="12"/>
      <c r="C22" s="12" t="s">
        <v>80</v>
      </c>
      <c r="D22" s="4" t="s">
        <v>84</v>
      </c>
      <c r="E22" s="4" t="s">
        <v>283</v>
      </c>
      <c r="F22" s="65">
        <f>F23</f>
        <v>2507</v>
      </c>
      <c r="G22" s="54"/>
      <c r="H22" s="54"/>
      <c r="I22" s="54"/>
      <c r="J22" s="54"/>
      <c r="K22" s="54"/>
    </row>
    <row r="23" spans="1:11" ht="30" customHeight="1">
      <c r="A23" s="13" t="s">
        <v>379</v>
      </c>
      <c r="B23" s="12"/>
      <c r="C23" s="12" t="s">
        <v>80</v>
      </c>
      <c r="D23" s="4" t="s">
        <v>84</v>
      </c>
      <c r="E23" s="4" t="s">
        <v>607</v>
      </c>
      <c r="F23" s="65">
        <f>F24+F25</f>
        <v>2507</v>
      </c>
      <c r="G23" s="54"/>
      <c r="H23" s="54"/>
      <c r="I23" s="54"/>
      <c r="J23" s="54"/>
      <c r="K23" s="54"/>
    </row>
    <row r="24" spans="1:11" ht="30" customHeight="1">
      <c r="A24" s="1" t="s">
        <v>287</v>
      </c>
      <c r="B24" s="2"/>
      <c r="C24" s="12" t="s">
        <v>80</v>
      </c>
      <c r="D24" s="4" t="s">
        <v>84</v>
      </c>
      <c r="E24" s="4" t="s">
        <v>608</v>
      </c>
      <c r="F24" s="65">
        <v>2500</v>
      </c>
      <c r="G24" s="54"/>
      <c r="H24" s="54"/>
      <c r="I24" s="54"/>
      <c r="J24" s="54"/>
      <c r="K24" s="54"/>
    </row>
    <row r="25" spans="1:11" ht="30" customHeight="1">
      <c r="A25" s="1" t="s">
        <v>288</v>
      </c>
      <c r="B25" s="2"/>
      <c r="C25" s="12" t="s">
        <v>80</v>
      </c>
      <c r="D25" s="4" t="s">
        <v>84</v>
      </c>
      <c r="E25" s="4" t="s">
        <v>609</v>
      </c>
      <c r="F25" s="65">
        <v>7</v>
      </c>
      <c r="G25" s="54"/>
      <c r="H25" s="54"/>
      <c r="I25" s="54"/>
      <c r="J25" s="54"/>
      <c r="K25" s="54"/>
    </row>
    <row r="26" spans="1:11" ht="31.5">
      <c r="A26" s="59" t="s">
        <v>298</v>
      </c>
      <c r="B26" s="2"/>
      <c r="C26" s="12" t="s">
        <v>80</v>
      </c>
      <c r="D26" s="4" t="s">
        <v>84</v>
      </c>
      <c r="E26" s="4" t="s">
        <v>289</v>
      </c>
      <c r="F26" s="65">
        <f>F27</f>
        <v>2917</v>
      </c>
      <c r="G26" s="54"/>
      <c r="H26" s="54"/>
      <c r="I26" s="54"/>
      <c r="J26" s="54"/>
      <c r="K26" s="54"/>
    </row>
    <row r="27" spans="1:11" ht="31.5">
      <c r="A27" s="59" t="s">
        <v>314</v>
      </c>
      <c r="B27" s="2"/>
      <c r="C27" s="12" t="s">
        <v>80</v>
      </c>
      <c r="D27" s="4" t="s">
        <v>84</v>
      </c>
      <c r="E27" s="4" t="s">
        <v>290</v>
      </c>
      <c r="F27" s="65">
        <f>SUM(F28:F29)</f>
        <v>2917</v>
      </c>
      <c r="G27" s="54"/>
      <c r="H27" s="54"/>
      <c r="I27" s="54"/>
      <c r="J27" s="54"/>
      <c r="K27" s="54"/>
    </row>
    <row r="28" spans="1:11" ht="47.25">
      <c r="A28" s="59" t="s">
        <v>299</v>
      </c>
      <c r="B28" s="2"/>
      <c r="C28" s="12" t="s">
        <v>80</v>
      </c>
      <c r="D28" s="4" t="s">
        <v>84</v>
      </c>
      <c r="E28" s="4" t="s">
        <v>280</v>
      </c>
      <c r="F28" s="65">
        <v>395</v>
      </c>
      <c r="G28" s="54"/>
      <c r="H28" s="54"/>
      <c r="I28" s="54"/>
      <c r="J28" s="54"/>
      <c r="K28" s="54"/>
    </row>
    <row r="29" spans="1:11" ht="31.5">
      <c r="A29" s="59" t="s">
        <v>301</v>
      </c>
      <c r="B29" s="2"/>
      <c r="C29" s="12" t="s">
        <v>80</v>
      </c>
      <c r="D29" s="4" t="s">
        <v>84</v>
      </c>
      <c r="E29" s="4" t="s">
        <v>282</v>
      </c>
      <c r="F29" s="65">
        <v>2522</v>
      </c>
      <c r="G29" s="54"/>
      <c r="H29" s="54"/>
      <c r="I29" s="54"/>
      <c r="J29" s="54"/>
      <c r="K29" s="54"/>
    </row>
    <row r="30" spans="1:15" s="11" customFormat="1" ht="78.75" customHeight="1">
      <c r="A30" s="29" t="s">
        <v>65</v>
      </c>
      <c r="B30" s="9"/>
      <c r="C30" s="9" t="s">
        <v>21</v>
      </c>
      <c r="D30" s="30"/>
      <c r="E30" s="31"/>
      <c r="F30" s="66">
        <f>F31+F52</f>
        <v>66922.6</v>
      </c>
      <c r="G30" s="54"/>
      <c r="H30" s="54"/>
      <c r="I30" s="54"/>
      <c r="J30" s="54"/>
      <c r="K30" s="54"/>
      <c r="L30" s="55"/>
      <c r="M30" s="55"/>
      <c r="N30" s="55"/>
      <c r="O30" s="46"/>
    </row>
    <row r="31" spans="1:15" s="11" customFormat="1" ht="78.75" customHeight="1">
      <c r="A31" s="1" t="s">
        <v>88</v>
      </c>
      <c r="B31" s="2"/>
      <c r="C31" s="17" t="s">
        <v>21</v>
      </c>
      <c r="D31" s="4" t="s">
        <v>89</v>
      </c>
      <c r="E31" s="28"/>
      <c r="F31" s="64">
        <f>F32+F48</f>
        <v>62289</v>
      </c>
      <c r="G31" s="54"/>
      <c r="H31" s="54"/>
      <c r="I31" s="54"/>
      <c r="J31" s="54"/>
      <c r="K31" s="54"/>
      <c r="L31" s="55"/>
      <c r="M31" s="55"/>
      <c r="N31" s="55"/>
      <c r="O31" s="46"/>
    </row>
    <row r="32" spans="1:11" ht="30" customHeight="1">
      <c r="A32" s="13" t="s">
        <v>22</v>
      </c>
      <c r="B32" s="12"/>
      <c r="C32" s="12" t="s">
        <v>21</v>
      </c>
      <c r="D32" s="4" t="s">
        <v>84</v>
      </c>
      <c r="E32" s="4"/>
      <c r="F32" s="65">
        <f>F33+F37+F42+F44</f>
        <v>60195</v>
      </c>
      <c r="G32" s="54"/>
      <c r="H32" s="54"/>
      <c r="I32" s="54"/>
      <c r="J32" s="54"/>
      <c r="K32" s="54"/>
    </row>
    <row r="33" spans="1:11" ht="94.5">
      <c r="A33" s="13" t="s">
        <v>285</v>
      </c>
      <c r="B33" s="12"/>
      <c r="C33" s="12" t="s">
        <v>21</v>
      </c>
      <c r="D33" s="4" t="s">
        <v>84</v>
      </c>
      <c r="E33" s="4" t="s">
        <v>283</v>
      </c>
      <c r="F33" s="65">
        <f>F34</f>
        <v>37841</v>
      </c>
      <c r="G33" s="54"/>
      <c r="H33" s="54"/>
      <c r="I33" s="54"/>
      <c r="J33" s="54"/>
      <c r="K33" s="54"/>
    </row>
    <row r="34" spans="1:11" ht="30" customHeight="1">
      <c r="A34" s="13" t="s">
        <v>379</v>
      </c>
      <c r="B34" s="12"/>
      <c r="C34" s="12" t="s">
        <v>21</v>
      </c>
      <c r="D34" s="4" t="s">
        <v>84</v>
      </c>
      <c r="E34" s="4" t="s">
        <v>607</v>
      </c>
      <c r="F34" s="65">
        <f>F35+F36</f>
        <v>37841</v>
      </c>
      <c r="G34" s="54"/>
      <c r="H34" s="54"/>
      <c r="I34" s="54"/>
      <c r="J34" s="54"/>
      <c r="K34" s="54"/>
    </row>
    <row r="35" spans="1:11" ht="30" customHeight="1">
      <c r="A35" s="1" t="s">
        <v>287</v>
      </c>
      <c r="B35" s="2"/>
      <c r="C35" s="12" t="s">
        <v>21</v>
      </c>
      <c r="D35" s="4" t="s">
        <v>84</v>
      </c>
      <c r="E35" s="4" t="s">
        <v>608</v>
      </c>
      <c r="F35" s="65">
        <f>24532+1288+1287+741+698+526+1772+6934</f>
        <v>37778</v>
      </c>
      <c r="G35" s="54"/>
      <c r="H35" s="54"/>
      <c r="I35" s="54"/>
      <c r="J35" s="54"/>
      <c r="K35" s="54"/>
    </row>
    <row r="36" spans="1:11" ht="30" customHeight="1">
      <c r="A36" s="1" t="s">
        <v>288</v>
      </c>
      <c r="B36" s="2"/>
      <c r="C36" s="12" t="s">
        <v>21</v>
      </c>
      <c r="D36" s="4" t="s">
        <v>84</v>
      </c>
      <c r="E36" s="4" t="s">
        <v>609</v>
      </c>
      <c r="F36" s="65">
        <f>51+1+8+3</f>
        <v>63</v>
      </c>
      <c r="G36" s="54"/>
      <c r="H36" s="54"/>
      <c r="I36" s="54"/>
      <c r="J36" s="54"/>
      <c r="K36" s="54"/>
    </row>
    <row r="37" spans="1:11" ht="31.5">
      <c r="A37" s="59" t="s">
        <v>298</v>
      </c>
      <c r="B37" s="2"/>
      <c r="C37" s="12" t="s">
        <v>21</v>
      </c>
      <c r="D37" s="4" t="s">
        <v>84</v>
      </c>
      <c r="E37" s="4" t="s">
        <v>289</v>
      </c>
      <c r="F37" s="65">
        <f>F38</f>
        <v>22135</v>
      </c>
      <c r="G37" s="54"/>
      <c r="H37" s="54"/>
      <c r="I37" s="54"/>
      <c r="J37" s="54"/>
      <c r="K37" s="54"/>
    </row>
    <row r="38" spans="1:11" ht="31.5">
      <c r="A38" s="59" t="s">
        <v>314</v>
      </c>
      <c r="B38" s="2"/>
      <c r="C38" s="12" t="s">
        <v>21</v>
      </c>
      <c r="D38" s="4" t="s">
        <v>84</v>
      </c>
      <c r="E38" s="4" t="s">
        <v>290</v>
      </c>
      <c r="F38" s="65">
        <f>SUM(F39:F41)</f>
        <v>22135</v>
      </c>
      <c r="G38" s="54"/>
      <c r="H38" s="54"/>
      <c r="I38" s="54"/>
      <c r="J38" s="54"/>
      <c r="K38" s="54"/>
    </row>
    <row r="39" spans="1:11" ht="47.25">
      <c r="A39" s="59" t="s">
        <v>299</v>
      </c>
      <c r="B39" s="2"/>
      <c r="C39" s="12" t="s">
        <v>21</v>
      </c>
      <c r="D39" s="4" t="s">
        <v>84</v>
      </c>
      <c r="E39" s="4" t="s">
        <v>280</v>
      </c>
      <c r="F39" s="65">
        <f>646+94</f>
        <v>740</v>
      </c>
      <c r="G39" s="54"/>
      <c r="H39" s="54"/>
      <c r="I39" s="54"/>
      <c r="J39" s="54"/>
      <c r="K39" s="54"/>
    </row>
    <row r="40" spans="1:11" ht="47.25">
      <c r="A40" s="59" t="s">
        <v>300</v>
      </c>
      <c r="B40" s="2"/>
      <c r="C40" s="12" t="s">
        <v>21</v>
      </c>
      <c r="D40" s="4" t="s">
        <v>84</v>
      </c>
      <c r="E40" s="4" t="s">
        <v>281</v>
      </c>
      <c r="F40" s="65">
        <v>9754</v>
      </c>
      <c r="G40" s="54"/>
      <c r="H40" s="54"/>
      <c r="I40" s="54"/>
      <c r="J40" s="54"/>
      <c r="K40" s="54"/>
    </row>
    <row r="41" spans="1:11" ht="31.5">
      <c r="A41" s="59" t="s">
        <v>301</v>
      </c>
      <c r="B41" s="2"/>
      <c r="C41" s="12" t="s">
        <v>21</v>
      </c>
      <c r="D41" s="4" t="s">
        <v>84</v>
      </c>
      <c r="E41" s="4" t="s">
        <v>282</v>
      </c>
      <c r="F41" s="65">
        <f>10522+45+1074</f>
        <v>11641</v>
      </c>
      <c r="G41" s="54"/>
      <c r="H41" s="54"/>
      <c r="I41" s="54"/>
      <c r="J41" s="54"/>
      <c r="K41" s="54"/>
    </row>
    <row r="42" spans="1:11" ht="31.5">
      <c r="A42" s="59" t="s">
        <v>302</v>
      </c>
      <c r="B42" s="2"/>
      <c r="C42" s="12" t="s">
        <v>21</v>
      </c>
      <c r="D42" s="4" t="s">
        <v>84</v>
      </c>
      <c r="E42" s="4" t="s">
        <v>315</v>
      </c>
      <c r="F42" s="65">
        <f>F43</f>
        <v>116</v>
      </c>
      <c r="G42" s="54"/>
      <c r="H42" s="54"/>
      <c r="I42" s="54"/>
      <c r="J42" s="54"/>
      <c r="K42" s="54"/>
    </row>
    <row r="43" spans="1:11" ht="30" customHeight="1">
      <c r="A43" s="77" t="s">
        <v>306</v>
      </c>
      <c r="B43" s="2"/>
      <c r="C43" s="12" t="s">
        <v>21</v>
      </c>
      <c r="D43" s="4" t="s">
        <v>84</v>
      </c>
      <c r="E43" s="4" t="s">
        <v>610</v>
      </c>
      <c r="F43" s="65">
        <v>116</v>
      </c>
      <c r="G43" s="54"/>
      <c r="H43" s="54"/>
      <c r="I43" s="54"/>
      <c r="J43" s="54"/>
      <c r="K43" s="54"/>
    </row>
    <row r="44" spans="1:11" ht="30" customHeight="1">
      <c r="A44" s="82" t="s">
        <v>327</v>
      </c>
      <c r="B44" s="2" t="s">
        <v>628</v>
      </c>
      <c r="C44" s="12" t="s">
        <v>21</v>
      </c>
      <c r="D44" s="4" t="s">
        <v>84</v>
      </c>
      <c r="E44" s="4" t="s">
        <v>324</v>
      </c>
      <c r="F44" s="65">
        <f>F45</f>
        <v>103</v>
      </c>
      <c r="G44" s="54"/>
      <c r="H44" s="54"/>
      <c r="I44" s="54"/>
      <c r="J44" s="54"/>
      <c r="K44" s="54"/>
    </row>
    <row r="45" spans="1:11" ht="30" customHeight="1">
      <c r="A45" s="82" t="s">
        <v>575</v>
      </c>
      <c r="B45" s="2" t="s">
        <v>628</v>
      </c>
      <c r="C45" s="12" t="s">
        <v>21</v>
      </c>
      <c r="D45" s="4" t="s">
        <v>84</v>
      </c>
      <c r="E45" s="4" t="s">
        <v>629</v>
      </c>
      <c r="F45" s="65">
        <f>F46+F47</f>
        <v>103</v>
      </c>
      <c r="G45" s="54"/>
      <c r="H45" s="54"/>
      <c r="I45" s="54"/>
      <c r="J45" s="54"/>
      <c r="K45" s="54"/>
    </row>
    <row r="46" spans="1:11" ht="30" customHeight="1">
      <c r="A46" s="82" t="s">
        <v>577</v>
      </c>
      <c r="B46" s="2" t="s">
        <v>628</v>
      </c>
      <c r="C46" s="12" t="s">
        <v>21</v>
      </c>
      <c r="D46" s="4" t="s">
        <v>84</v>
      </c>
      <c r="E46" s="4" t="s">
        <v>630</v>
      </c>
      <c r="F46" s="65">
        <f>84+3</f>
        <v>87</v>
      </c>
      <c r="G46" s="54"/>
      <c r="H46" s="54"/>
      <c r="I46" s="54"/>
      <c r="J46" s="54"/>
      <c r="K46" s="54"/>
    </row>
    <row r="47" spans="1:11" ht="30" customHeight="1">
      <c r="A47" s="82" t="s">
        <v>579</v>
      </c>
      <c r="B47" s="2" t="s">
        <v>628</v>
      </c>
      <c r="C47" s="12" t="s">
        <v>21</v>
      </c>
      <c r="D47" s="4" t="s">
        <v>84</v>
      </c>
      <c r="E47" s="4" t="s">
        <v>631</v>
      </c>
      <c r="F47" s="65">
        <v>16</v>
      </c>
      <c r="G47" s="54"/>
      <c r="H47" s="54"/>
      <c r="I47" s="54"/>
      <c r="J47" s="54"/>
      <c r="K47" s="54"/>
    </row>
    <row r="48" spans="1:11" ht="47.25">
      <c r="A48" s="1" t="s">
        <v>79</v>
      </c>
      <c r="B48" s="2"/>
      <c r="C48" s="12" t="s">
        <v>21</v>
      </c>
      <c r="D48" s="4" t="s">
        <v>87</v>
      </c>
      <c r="E48" s="4"/>
      <c r="F48" s="65">
        <f>F49</f>
        <v>2094</v>
      </c>
      <c r="G48" s="54"/>
      <c r="H48" s="54"/>
      <c r="I48" s="54"/>
      <c r="J48" s="54"/>
      <c r="K48" s="54"/>
    </row>
    <row r="49" spans="1:11" ht="94.5">
      <c r="A49" s="13" t="s">
        <v>285</v>
      </c>
      <c r="B49" s="12"/>
      <c r="C49" s="12" t="s">
        <v>21</v>
      </c>
      <c r="D49" s="4" t="s">
        <v>87</v>
      </c>
      <c r="E49" s="4" t="s">
        <v>283</v>
      </c>
      <c r="F49" s="65">
        <f>F50</f>
        <v>2094</v>
      </c>
      <c r="G49" s="54"/>
      <c r="H49" s="54"/>
      <c r="I49" s="54"/>
      <c r="J49" s="54"/>
      <c r="K49" s="54"/>
    </row>
    <row r="50" spans="1:11" ht="31.5">
      <c r="A50" s="13" t="s">
        <v>379</v>
      </c>
      <c r="B50" s="12"/>
      <c r="C50" s="12" t="s">
        <v>21</v>
      </c>
      <c r="D50" s="4" t="s">
        <v>87</v>
      </c>
      <c r="E50" s="4" t="s">
        <v>607</v>
      </c>
      <c r="F50" s="65">
        <f>F51</f>
        <v>2094</v>
      </c>
      <c r="G50" s="54"/>
      <c r="H50" s="54"/>
      <c r="I50" s="54"/>
      <c r="J50" s="54"/>
      <c r="K50" s="54"/>
    </row>
    <row r="51" spans="1:11" ht="30" customHeight="1">
      <c r="A51" s="1" t="s">
        <v>287</v>
      </c>
      <c r="B51" s="2"/>
      <c r="C51" s="12" t="s">
        <v>21</v>
      </c>
      <c r="D51" s="4" t="s">
        <v>87</v>
      </c>
      <c r="E51" s="4" t="s">
        <v>608</v>
      </c>
      <c r="F51" s="65">
        <v>2094</v>
      </c>
      <c r="G51" s="54"/>
      <c r="H51" s="54"/>
      <c r="I51" s="54"/>
      <c r="J51" s="54"/>
      <c r="K51" s="54"/>
    </row>
    <row r="52" spans="1:11" ht="30" customHeight="1">
      <c r="A52" s="1" t="s">
        <v>90</v>
      </c>
      <c r="B52" s="2"/>
      <c r="C52" s="12" t="s">
        <v>21</v>
      </c>
      <c r="D52" s="4" t="s">
        <v>218</v>
      </c>
      <c r="E52" s="4"/>
      <c r="F52" s="65">
        <f>F53</f>
        <v>4633.6</v>
      </c>
      <c r="G52" s="54"/>
      <c r="H52" s="54"/>
      <c r="I52" s="54"/>
      <c r="J52" s="54"/>
      <c r="K52" s="54"/>
    </row>
    <row r="53" spans="1:11" ht="141.75" customHeight="1">
      <c r="A53" s="32" t="s">
        <v>219</v>
      </c>
      <c r="B53" s="2"/>
      <c r="C53" s="12" t="s">
        <v>21</v>
      </c>
      <c r="D53" s="4" t="s">
        <v>220</v>
      </c>
      <c r="E53" s="4"/>
      <c r="F53" s="65">
        <f>F54+F62+F70</f>
        <v>4633.6</v>
      </c>
      <c r="G53" s="54"/>
      <c r="H53" s="54"/>
      <c r="I53" s="54"/>
      <c r="J53" s="54"/>
      <c r="K53" s="54"/>
    </row>
    <row r="54" spans="1:11" ht="48" customHeight="1">
      <c r="A54" s="1" t="s">
        <v>91</v>
      </c>
      <c r="B54" s="2"/>
      <c r="C54" s="12" t="s">
        <v>21</v>
      </c>
      <c r="D54" s="4" t="s">
        <v>221</v>
      </c>
      <c r="E54" s="4"/>
      <c r="F54" s="65">
        <f>F55+F59</f>
        <v>1765.2</v>
      </c>
      <c r="G54" s="54"/>
      <c r="H54" s="54"/>
      <c r="I54" s="54"/>
      <c r="J54" s="54"/>
      <c r="K54" s="54"/>
    </row>
    <row r="55" spans="1:11" ht="94.5">
      <c r="A55" s="13" t="s">
        <v>285</v>
      </c>
      <c r="B55" s="12"/>
      <c r="C55" s="12" t="s">
        <v>21</v>
      </c>
      <c r="D55" s="4" t="s">
        <v>221</v>
      </c>
      <c r="E55" s="4" t="s">
        <v>283</v>
      </c>
      <c r="F55" s="65">
        <f>F56</f>
        <v>1688.2</v>
      </c>
      <c r="G55" s="54"/>
      <c r="H55" s="54"/>
      <c r="I55" s="54"/>
      <c r="J55" s="54"/>
      <c r="K55" s="54"/>
    </row>
    <row r="56" spans="1:11" ht="30" customHeight="1">
      <c r="A56" s="13" t="s">
        <v>379</v>
      </c>
      <c r="B56" s="12"/>
      <c r="C56" s="12" t="s">
        <v>21</v>
      </c>
      <c r="D56" s="4" t="s">
        <v>221</v>
      </c>
      <c r="E56" s="4" t="s">
        <v>607</v>
      </c>
      <c r="F56" s="65">
        <f>F57+F58</f>
        <v>1688.2</v>
      </c>
      <c r="G56" s="54"/>
      <c r="H56" s="54"/>
      <c r="I56" s="54"/>
      <c r="J56" s="54"/>
      <c r="K56" s="54"/>
    </row>
    <row r="57" spans="1:11" ht="30" customHeight="1">
      <c r="A57" s="1" t="s">
        <v>287</v>
      </c>
      <c r="B57" s="2"/>
      <c r="C57" s="12" t="s">
        <v>21</v>
      </c>
      <c r="D57" s="4" t="s">
        <v>221</v>
      </c>
      <c r="E57" s="4" t="s">
        <v>608</v>
      </c>
      <c r="F57" s="65">
        <f>1318+366</f>
        <v>1684</v>
      </c>
      <c r="G57" s="54"/>
      <c r="H57" s="54"/>
      <c r="I57" s="54"/>
      <c r="J57" s="54"/>
      <c r="K57" s="54"/>
    </row>
    <row r="58" spans="1:11" ht="30" customHeight="1">
      <c r="A58" s="1" t="s">
        <v>288</v>
      </c>
      <c r="B58" s="2"/>
      <c r="C58" s="12" t="s">
        <v>21</v>
      </c>
      <c r="D58" s="4" t="s">
        <v>221</v>
      </c>
      <c r="E58" s="4" t="s">
        <v>609</v>
      </c>
      <c r="F58" s="65">
        <v>4.2</v>
      </c>
      <c r="G58" s="54"/>
      <c r="H58" s="54"/>
      <c r="I58" s="54"/>
      <c r="J58" s="54"/>
      <c r="K58" s="54"/>
    </row>
    <row r="59" spans="1:11" ht="31.5">
      <c r="A59" s="59" t="s">
        <v>298</v>
      </c>
      <c r="B59" s="2"/>
      <c r="C59" s="12" t="s">
        <v>21</v>
      </c>
      <c r="D59" s="4" t="s">
        <v>221</v>
      </c>
      <c r="E59" s="4" t="s">
        <v>289</v>
      </c>
      <c r="F59" s="65">
        <f>F60</f>
        <v>77</v>
      </c>
      <c r="G59" s="54"/>
      <c r="H59" s="54"/>
      <c r="I59" s="54"/>
      <c r="J59" s="54"/>
      <c r="K59" s="54"/>
    </row>
    <row r="60" spans="1:11" ht="31.5">
      <c r="A60" s="59" t="s">
        <v>314</v>
      </c>
      <c r="B60" s="2"/>
      <c r="C60" s="12" t="s">
        <v>21</v>
      </c>
      <c r="D60" s="4" t="s">
        <v>221</v>
      </c>
      <c r="E60" s="4" t="s">
        <v>290</v>
      </c>
      <c r="F60" s="65">
        <f>SUM(F61:F61)</f>
        <v>77</v>
      </c>
      <c r="G60" s="54"/>
      <c r="H60" s="54"/>
      <c r="I60" s="54"/>
      <c r="J60" s="54"/>
      <c r="K60" s="54"/>
    </row>
    <row r="61" spans="1:11" ht="31.5">
      <c r="A61" s="59" t="s">
        <v>301</v>
      </c>
      <c r="B61" s="2"/>
      <c r="C61" s="12" t="s">
        <v>21</v>
      </c>
      <c r="D61" s="4" t="s">
        <v>221</v>
      </c>
      <c r="E61" s="4" t="s">
        <v>282</v>
      </c>
      <c r="F61" s="65">
        <v>77</v>
      </c>
      <c r="G61" s="54"/>
      <c r="H61" s="54"/>
      <c r="I61" s="54"/>
      <c r="J61" s="54"/>
      <c r="K61" s="54"/>
    </row>
    <row r="62" spans="1:11" ht="30" customHeight="1">
      <c r="A62" s="1" t="s">
        <v>78</v>
      </c>
      <c r="B62" s="2"/>
      <c r="C62" s="12" t="s">
        <v>21</v>
      </c>
      <c r="D62" s="4" t="s">
        <v>222</v>
      </c>
      <c r="E62" s="4"/>
      <c r="F62" s="65">
        <f>F63+F67</f>
        <v>441.3</v>
      </c>
      <c r="G62" s="54"/>
      <c r="H62" s="54"/>
      <c r="I62" s="54"/>
      <c r="J62" s="54"/>
      <c r="K62" s="54"/>
    </row>
    <row r="63" spans="1:11" ht="94.5">
      <c r="A63" s="13" t="s">
        <v>285</v>
      </c>
      <c r="B63" s="12"/>
      <c r="C63" s="12" t="s">
        <v>21</v>
      </c>
      <c r="D63" s="4" t="s">
        <v>222</v>
      </c>
      <c r="E63" s="4" t="s">
        <v>283</v>
      </c>
      <c r="F63" s="65">
        <f>F64</f>
        <v>284.3</v>
      </c>
      <c r="G63" s="54"/>
      <c r="H63" s="54"/>
      <c r="I63" s="54"/>
      <c r="J63" s="54"/>
      <c r="K63" s="54"/>
    </row>
    <row r="64" spans="1:11" ht="30" customHeight="1">
      <c r="A64" s="13" t="s">
        <v>379</v>
      </c>
      <c r="B64" s="12"/>
      <c r="C64" s="12" t="s">
        <v>21</v>
      </c>
      <c r="D64" s="4" t="s">
        <v>222</v>
      </c>
      <c r="E64" s="4" t="s">
        <v>607</v>
      </c>
      <c r="F64" s="65">
        <f>F65+F66</f>
        <v>284.3</v>
      </c>
      <c r="G64" s="54"/>
      <c r="H64" s="54"/>
      <c r="I64" s="54"/>
      <c r="J64" s="54"/>
      <c r="K64" s="54"/>
    </row>
    <row r="65" spans="1:11" ht="30" customHeight="1">
      <c r="A65" s="1" t="s">
        <v>287</v>
      </c>
      <c r="B65" s="2"/>
      <c r="C65" s="12" t="s">
        <v>21</v>
      </c>
      <c r="D65" s="4" t="s">
        <v>222</v>
      </c>
      <c r="E65" s="4" t="s">
        <v>608</v>
      </c>
      <c r="F65" s="65">
        <f>210+72</f>
        <v>282</v>
      </c>
      <c r="G65" s="54"/>
      <c r="H65" s="54"/>
      <c r="I65" s="54"/>
      <c r="J65" s="54"/>
      <c r="K65" s="54"/>
    </row>
    <row r="66" spans="1:11" ht="30" customHeight="1">
      <c r="A66" s="1" t="s">
        <v>288</v>
      </c>
      <c r="B66" s="2"/>
      <c r="C66" s="12" t="s">
        <v>21</v>
      </c>
      <c r="D66" s="4" t="s">
        <v>222</v>
      </c>
      <c r="E66" s="4" t="s">
        <v>609</v>
      </c>
      <c r="F66" s="65">
        <v>2.3</v>
      </c>
      <c r="G66" s="54"/>
      <c r="H66" s="54"/>
      <c r="I66" s="54"/>
      <c r="J66" s="54"/>
      <c r="K66" s="54"/>
    </row>
    <row r="67" spans="1:11" ht="31.5">
      <c r="A67" s="59" t="s">
        <v>298</v>
      </c>
      <c r="B67" s="2"/>
      <c r="C67" s="12" t="s">
        <v>21</v>
      </c>
      <c r="D67" s="4" t="s">
        <v>222</v>
      </c>
      <c r="E67" s="4" t="s">
        <v>289</v>
      </c>
      <c r="F67" s="65">
        <f>F68</f>
        <v>157</v>
      </c>
      <c r="G67" s="54"/>
      <c r="H67" s="54"/>
      <c r="I67" s="54"/>
      <c r="J67" s="54"/>
      <c r="K67" s="54"/>
    </row>
    <row r="68" spans="1:11" ht="31.5">
      <c r="A68" s="59" t="s">
        <v>314</v>
      </c>
      <c r="B68" s="2"/>
      <c r="C68" s="12" t="s">
        <v>21</v>
      </c>
      <c r="D68" s="4" t="s">
        <v>222</v>
      </c>
      <c r="E68" s="4" t="s">
        <v>290</v>
      </c>
      <c r="F68" s="65">
        <f>SUM(F69:F69)</f>
        <v>157</v>
      </c>
      <c r="G68" s="54"/>
      <c r="H68" s="54"/>
      <c r="I68" s="54"/>
      <c r="J68" s="54"/>
      <c r="K68" s="54"/>
    </row>
    <row r="69" spans="1:11" ht="31.5">
      <c r="A69" s="59" t="s">
        <v>301</v>
      </c>
      <c r="B69" s="2"/>
      <c r="C69" s="12" t="s">
        <v>21</v>
      </c>
      <c r="D69" s="4" t="s">
        <v>222</v>
      </c>
      <c r="E69" s="4" t="s">
        <v>282</v>
      </c>
      <c r="F69" s="65">
        <v>157</v>
      </c>
      <c r="G69" s="54"/>
      <c r="H69" s="54"/>
      <c r="I69" s="54"/>
      <c r="J69" s="54"/>
      <c r="K69" s="54"/>
    </row>
    <row r="70" spans="1:11" ht="30" customHeight="1">
      <c r="A70" s="1" t="s">
        <v>164</v>
      </c>
      <c r="B70" s="17"/>
      <c r="C70" s="12" t="s">
        <v>21</v>
      </c>
      <c r="D70" s="4" t="s">
        <v>223</v>
      </c>
      <c r="E70" s="4"/>
      <c r="F70" s="65">
        <f>F71+F75</f>
        <v>2427.1</v>
      </c>
      <c r="G70" s="54"/>
      <c r="H70" s="54"/>
      <c r="I70" s="54"/>
      <c r="J70" s="54"/>
      <c r="K70" s="54"/>
    </row>
    <row r="71" spans="1:11" ht="94.5">
      <c r="A71" s="13" t="s">
        <v>285</v>
      </c>
      <c r="B71" s="12"/>
      <c r="C71" s="12" t="s">
        <v>21</v>
      </c>
      <c r="D71" s="4" t="s">
        <v>223</v>
      </c>
      <c r="E71" s="4" t="s">
        <v>283</v>
      </c>
      <c r="F71" s="65">
        <f>F72</f>
        <v>1651.1</v>
      </c>
      <c r="G71" s="54"/>
      <c r="H71" s="54"/>
      <c r="I71" s="54"/>
      <c r="J71" s="54"/>
      <c r="K71" s="54"/>
    </row>
    <row r="72" spans="1:11" ht="30" customHeight="1">
      <c r="A72" s="13" t="s">
        <v>379</v>
      </c>
      <c r="B72" s="12"/>
      <c r="C72" s="12" t="s">
        <v>21</v>
      </c>
      <c r="D72" s="4" t="s">
        <v>223</v>
      </c>
      <c r="E72" s="4" t="s">
        <v>607</v>
      </c>
      <c r="F72" s="65">
        <f>F73+F74</f>
        <v>1651.1</v>
      </c>
      <c r="G72" s="54"/>
      <c r="H72" s="54"/>
      <c r="I72" s="54"/>
      <c r="J72" s="54"/>
      <c r="K72" s="54"/>
    </row>
    <row r="73" spans="1:11" ht="30" customHeight="1">
      <c r="A73" s="1" t="s">
        <v>287</v>
      </c>
      <c r="B73" s="2"/>
      <c r="C73" s="12" t="s">
        <v>21</v>
      </c>
      <c r="D73" s="4" t="s">
        <v>223</v>
      </c>
      <c r="E73" s="4" t="s">
        <v>608</v>
      </c>
      <c r="F73" s="65">
        <f>1226+419</f>
        <v>1645</v>
      </c>
      <c r="G73" s="54"/>
      <c r="H73" s="54"/>
      <c r="I73" s="54"/>
      <c r="J73" s="54"/>
      <c r="K73" s="54"/>
    </row>
    <row r="74" spans="1:11" ht="30" customHeight="1">
      <c r="A74" s="1" t="s">
        <v>288</v>
      </c>
      <c r="B74" s="2"/>
      <c r="C74" s="12" t="s">
        <v>21</v>
      </c>
      <c r="D74" s="4" t="s">
        <v>223</v>
      </c>
      <c r="E74" s="4" t="s">
        <v>609</v>
      </c>
      <c r="F74" s="65">
        <v>6.1</v>
      </c>
      <c r="G74" s="54"/>
      <c r="H74" s="54"/>
      <c r="I74" s="54"/>
      <c r="J74" s="54"/>
      <c r="K74" s="54"/>
    </row>
    <row r="75" spans="1:11" ht="31.5">
      <c r="A75" s="59" t="s">
        <v>298</v>
      </c>
      <c r="B75" s="2"/>
      <c r="C75" s="12" t="s">
        <v>21</v>
      </c>
      <c r="D75" s="4" t="s">
        <v>223</v>
      </c>
      <c r="E75" s="4" t="s">
        <v>289</v>
      </c>
      <c r="F75" s="65">
        <f>F76</f>
        <v>776</v>
      </c>
      <c r="G75" s="54"/>
      <c r="H75" s="54"/>
      <c r="I75" s="54"/>
      <c r="J75" s="54"/>
      <c r="K75" s="54"/>
    </row>
    <row r="76" spans="1:11" ht="31.5">
      <c r="A76" s="59" t="s">
        <v>314</v>
      </c>
      <c r="B76" s="2"/>
      <c r="C76" s="12" t="s">
        <v>21</v>
      </c>
      <c r="D76" s="4" t="s">
        <v>223</v>
      </c>
      <c r="E76" s="4" t="s">
        <v>290</v>
      </c>
      <c r="F76" s="65">
        <f>SUM(F77:F78)</f>
        <v>776</v>
      </c>
      <c r="G76" s="54"/>
      <c r="H76" s="54"/>
      <c r="I76" s="54"/>
      <c r="J76" s="54"/>
      <c r="K76" s="54"/>
    </row>
    <row r="77" spans="1:11" ht="47.25">
      <c r="A77" s="59" t="s">
        <v>299</v>
      </c>
      <c r="B77" s="2"/>
      <c r="C77" s="12" t="s">
        <v>21</v>
      </c>
      <c r="D77" s="4" t="s">
        <v>223</v>
      </c>
      <c r="E77" s="4" t="s">
        <v>280</v>
      </c>
      <c r="F77" s="65">
        <v>55</v>
      </c>
      <c r="G77" s="54"/>
      <c r="H77" s="54"/>
      <c r="I77" s="54"/>
      <c r="J77" s="54"/>
      <c r="K77" s="54"/>
    </row>
    <row r="78" spans="1:11" ht="31.5">
      <c r="A78" s="59" t="s">
        <v>301</v>
      </c>
      <c r="B78" s="2"/>
      <c r="C78" s="12" t="s">
        <v>21</v>
      </c>
      <c r="D78" s="4" t="s">
        <v>223</v>
      </c>
      <c r="E78" s="4" t="s">
        <v>282</v>
      </c>
      <c r="F78" s="65">
        <v>721</v>
      </c>
      <c r="G78" s="54"/>
      <c r="H78" s="54"/>
      <c r="I78" s="54"/>
      <c r="J78" s="54"/>
      <c r="K78" s="54"/>
    </row>
    <row r="79" spans="1:15" s="35" customFormat="1" ht="30" customHeight="1">
      <c r="A79" s="7" t="s">
        <v>320</v>
      </c>
      <c r="B79" s="14"/>
      <c r="C79" s="14" t="s">
        <v>318</v>
      </c>
      <c r="D79" s="37"/>
      <c r="E79" s="37"/>
      <c r="F79" s="67">
        <f>F80</f>
        <v>1500</v>
      </c>
      <c r="G79" s="47"/>
      <c r="H79" s="47"/>
      <c r="I79" s="47"/>
      <c r="J79" s="47"/>
      <c r="K79" s="47"/>
      <c r="L79" s="48"/>
      <c r="M79" s="48"/>
      <c r="N79" s="48"/>
      <c r="O79" s="48"/>
    </row>
    <row r="80" spans="1:11" ht="30" customHeight="1">
      <c r="A80" s="1" t="s">
        <v>321</v>
      </c>
      <c r="B80" s="17"/>
      <c r="C80" s="12" t="s">
        <v>318</v>
      </c>
      <c r="D80" s="4" t="s">
        <v>319</v>
      </c>
      <c r="E80" s="4"/>
      <c r="F80" s="65">
        <f>F81</f>
        <v>1500</v>
      </c>
      <c r="G80" s="54"/>
      <c r="H80" s="54"/>
      <c r="I80" s="54"/>
      <c r="J80" s="54"/>
      <c r="K80" s="54"/>
    </row>
    <row r="81" spans="1:11" ht="30" customHeight="1">
      <c r="A81" s="1" t="s">
        <v>322</v>
      </c>
      <c r="B81" s="17"/>
      <c r="C81" s="12" t="s">
        <v>318</v>
      </c>
      <c r="D81" s="4" t="s">
        <v>323</v>
      </c>
      <c r="E81" s="4"/>
      <c r="F81" s="65">
        <f>F82+F85</f>
        <v>1500</v>
      </c>
      <c r="G81" s="54"/>
      <c r="H81" s="54"/>
      <c r="I81" s="54"/>
      <c r="J81" s="54"/>
      <c r="K81" s="54"/>
    </row>
    <row r="82" spans="1:11" ht="94.5">
      <c r="A82" s="13" t="s">
        <v>285</v>
      </c>
      <c r="B82" s="12"/>
      <c r="C82" s="12" t="s">
        <v>318</v>
      </c>
      <c r="D82" s="4" t="s">
        <v>323</v>
      </c>
      <c r="E82" s="4" t="s">
        <v>283</v>
      </c>
      <c r="F82" s="65">
        <f>F83</f>
        <v>750</v>
      </c>
      <c r="G82" s="54"/>
      <c r="H82" s="54"/>
      <c r="I82" s="54"/>
      <c r="J82" s="54"/>
      <c r="K82" s="54"/>
    </row>
    <row r="83" spans="1:11" ht="30" customHeight="1">
      <c r="A83" s="13" t="s">
        <v>379</v>
      </c>
      <c r="B83" s="12"/>
      <c r="C83" s="12" t="s">
        <v>318</v>
      </c>
      <c r="D83" s="4" t="s">
        <v>323</v>
      </c>
      <c r="E83" s="4" t="s">
        <v>607</v>
      </c>
      <c r="F83" s="65">
        <f>F84</f>
        <v>750</v>
      </c>
      <c r="G83" s="54"/>
      <c r="H83" s="54"/>
      <c r="I83" s="54"/>
      <c r="J83" s="54"/>
      <c r="K83" s="54"/>
    </row>
    <row r="84" spans="1:11" ht="30" customHeight="1">
      <c r="A84" s="1" t="s">
        <v>287</v>
      </c>
      <c r="B84" s="2"/>
      <c r="C84" s="12" t="s">
        <v>318</v>
      </c>
      <c r="D84" s="4" t="s">
        <v>323</v>
      </c>
      <c r="E84" s="4" t="s">
        <v>608</v>
      </c>
      <c r="F84" s="65">
        <v>750</v>
      </c>
      <c r="G84" s="54"/>
      <c r="H84" s="54"/>
      <c r="I84" s="54"/>
      <c r="J84" s="54"/>
      <c r="K84" s="54"/>
    </row>
    <row r="85" spans="1:11" ht="30" customHeight="1">
      <c r="A85" s="59" t="s">
        <v>298</v>
      </c>
      <c r="B85" s="2"/>
      <c r="C85" s="12" t="s">
        <v>318</v>
      </c>
      <c r="D85" s="4" t="s">
        <v>323</v>
      </c>
      <c r="E85" s="4" t="s">
        <v>289</v>
      </c>
      <c r="F85" s="65">
        <f>F86</f>
        <v>750</v>
      </c>
      <c r="G85" s="54"/>
      <c r="H85" s="54"/>
      <c r="I85" s="54"/>
      <c r="J85" s="54"/>
      <c r="K85" s="54"/>
    </row>
    <row r="86" spans="1:11" ht="30" customHeight="1">
      <c r="A86" s="59" t="s">
        <v>314</v>
      </c>
      <c r="B86" s="2"/>
      <c r="C86" s="12" t="s">
        <v>318</v>
      </c>
      <c r="D86" s="4" t="s">
        <v>323</v>
      </c>
      <c r="E86" s="4" t="s">
        <v>290</v>
      </c>
      <c r="F86" s="65">
        <f>F87</f>
        <v>750</v>
      </c>
      <c r="G86" s="54"/>
      <c r="H86" s="54"/>
      <c r="I86" s="54"/>
      <c r="J86" s="54"/>
      <c r="K86" s="54"/>
    </row>
    <row r="87" spans="1:11" ht="30" customHeight="1">
      <c r="A87" s="59" t="s">
        <v>301</v>
      </c>
      <c r="B87" s="2"/>
      <c r="C87" s="12" t="s">
        <v>318</v>
      </c>
      <c r="D87" s="4" t="s">
        <v>323</v>
      </c>
      <c r="E87" s="4" t="s">
        <v>282</v>
      </c>
      <c r="F87" s="65">
        <v>750</v>
      </c>
      <c r="G87" s="54"/>
      <c r="H87" s="54"/>
      <c r="I87" s="54"/>
      <c r="J87" s="54"/>
      <c r="K87" s="54"/>
    </row>
    <row r="88" spans="1:15" s="11" customFormat="1" ht="30" customHeight="1">
      <c r="A88" s="29" t="s">
        <v>23</v>
      </c>
      <c r="B88" s="9"/>
      <c r="C88" s="33" t="s">
        <v>229</v>
      </c>
      <c r="D88" s="10"/>
      <c r="E88" s="10"/>
      <c r="F88" s="66">
        <f>F89</f>
        <v>5000</v>
      </c>
      <c r="G88" s="54"/>
      <c r="H88" s="54"/>
      <c r="I88" s="54"/>
      <c r="J88" s="54"/>
      <c r="K88" s="54"/>
      <c r="L88" s="55"/>
      <c r="M88" s="55"/>
      <c r="N88" s="55"/>
      <c r="O88" s="46"/>
    </row>
    <row r="89" spans="1:11" ht="30" customHeight="1">
      <c r="A89" s="13" t="s">
        <v>23</v>
      </c>
      <c r="B89" s="12"/>
      <c r="C89" s="3" t="s">
        <v>229</v>
      </c>
      <c r="D89" s="4" t="s">
        <v>24</v>
      </c>
      <c r="E89" s="4"/>
      <c r="F89" s="65">
        <f>F90</f>
        <v>5000</v>
      </c>
      <c r="G89" s="54"/>
      <c r="H89" s="54"/>
      <c r="I89" s="54"/>
      <c r="J89" s="54"/>
      <c r="K89" s="54"/>
    </row>
    <row r="90" spans="1:11" ht="30" customHeight="1">
      <c r="A90" s="1" t="s">
        <v>93</v>
      </c>
      <c r="B90" s="2"/>
      <c r="C90" s="3" t="s">
        <v>229</v>
      </c>
      <c r="D90" s="4" t="s">
        <v>92</v>
      </c>
      <c r="E90" s="4"/>
      <c r="F90" s="65">
        <f>F91</f>
        <v>5000</v>
      </c>
      <c r="G90" s="54"/>
      <c r="H90" s="54"/>
      <c r="I90" s="54"/>
      <c r="J90" s="54"/>
      <c r="K90" s="54"/>
    </row>
    <row r="91" spans="1:11" ht="30" customHeight="1">
      <c r="A91" s="1" t="s">
        <v>327</v>
      </c>
      <c r="B91" s="2"/>
      <c r="C91" s="3" t="s">
        <v>229</v>
      </c>
      <c r="D91" s="4" t="s">
        <v>92</v>
      </c>
      <c r="E91" s="4" t="s">
        <v>324</v>
      </c>
      <c r="F91" s="65">
        <f>F92</f>
        <v>5000</v>
      </c>
      <c r="G91" s="54"/>
      <c r="H91" s="54"/>
      <c r="I91" s="54"/>
      <c r="J91" s="54"/>
      <c r="K91" s="54"/>
    </row>
    <row r="92" spans="1:11" ht="30" customHeight="1">
      <c r="A92" s="1" t="s">
        <v>326</v>
      </c>
      <c r="B92" s="2"/>
      <c r="C92" s="3" t="s">
        <v>229</v>
      </c>
      <c r="D92" s="4" t="s">
        <v>92</v>
      </c>
      <c r="E92" s="4" t="s">
        <v>325</v>
      </c>
      <c r="F92" s="65">
        <v>5000</v>
      </c>
      <c r="G92" s="54"/>
      <c r="H92" s="54"/>
      <c r="I92" s="54"/>
      <c r="J92" s="54"/>
      <c r="K92" s="54"/>
    </row>
    <row r="93" spans="1:15" s="11" customFormat="1" ht="28.5" customHeight="1">
      <c r="A93" s="29" t="s">
        <v>191</v>
      </c>
      <c r="B93" s="9"/>
      <c r="C93" s="33" t="s">
        <v>230</v>
      </c>
      <c r="D93" s="10"/>
      <c r="E93" s="10"/>
      <c r="F93" s="66">
        <f>F94+F99</f>
        <v>17000</v>
      </c>
      <c r="G93" s="54"/>
      <c r="H93" s="54"/>
      <c r="I93" s="54"/>
      <c r="J93" s="54"/>
      <c r="K93" s="54"/>
      <c r="L93" s="55"/>
      <c r="M93" s="55"/>
      <c r="N93" s="55"/>
      <c r="O93" s="46"/>
    </row>
    <row r="94" spans="1:11" ht="78.75">
      <c r="A94" s="1" t="s">
        <v>344</v>
      </c>
      <c r="B94" s="2" t="s">
        <v>628</v>
      </c>
      <c r="C94" s="3" t="s">
        <v>230</v>
      </c>
      <c r="D94" s="4" t="s">
        <v>89</v>
      </c>
      <c r="E94" s="4"/>
      <c r="F94" s="65">
        <f>F95</f>
        <v>14000</v>
      </c>
      <c r="G94" s="54"/>
      <c r="H94" s="54"/>
      <c r="I94" s="54"/>
      <c r="J94" s="54"/>
      <c r="K94" s="54"/>
    </row>
    <row r="95" spans="1:11" ht="31.5">
      <c r="A95" s="32" t="s">
        <v>346</v>
      </c>
      <c r="B95" s="2" t="s">
        <v>628</v>
      </c>
      <c r="C95" s="3" t="s">
        <v>230</v>
      </c>
      <c r="D95" s="4" t="s">
        <v>632</v>
      </c>
      <c r="E95" s="4"/>
      <c r="F95" s="65">
        <f>F96</f>
        <v>14000</v>
      </c>
      <c r="G95" s="54"/>
      <c r="H95" s="54"/>
      <c r="I95" s="54"/>
      <c r="J95" s="54"/>
      <c r="K95" s="54"/>
    </row>
    <row r="96" spans="1:11" ht="94.5">
      <c r="A96" s="13" t="s">
        <v>285</v>
      </c>
      <c r="B96" s="2" t="s">
        <v>628</v>
      </c>
      <c r="C96" s="3" t="s">
        <v>230</v>
      </c>
      <c r="D96" s="4" t="s">
        <v>632</v>
      </c>
      <c r="E96" s="4" t="s">
        <v>283</v>
      </c>
      <c r="F96" s="65">
        <f>F97</f>
        <v>14000</v>
      </c>
      <c r="G96" s="54"/>
      <c r="H96" s="54"/>
      <c r="I96" s="54"/>
      <c r="J96" s="54"/>
      <c r="K96" s="54"/>
    </row>
    <row r="97" spans="1:11" ht="31.5">
      <c r="A97" s="13" t="s">
        <v>286</v>
      </c>
      <c r="B97" s="2" t="s">
        <v>628</v>
      </c>
      <c r="C97" s="3" t="s">
        <v>230</v>
      </c>
      <c r="D97" s="4" t="s">
        <v>632</v>
      </c>
      <c r="E97" s="4" t="s">
        <v>284</v>
      </c>
      <c r="F97" s="65">
        <f>F98</f>
        <v>14000</v>
      </c>
      <c r="G97" s="54"/>
      <c r="H97" s="54"/>
      <c r="I97" s="54"/>
      <c r="J97" s="54"/>
      <c r="K97" s="54"/>
    </row>
    <row r="98" spans="1:11" ht="30" customHeight="1">
      <c r="A98" s="1" t="s">
        <v>287</v>
      </c>
      <c r="B98" s="2" t="s">
        <v>628</v>
      </c>
      <c r="C98" s="3" t="s">
        <v>230</v>
      </c>
      <c r="D98" s="4" t="s">
        <v>632</v>
      </c>
      <c r="E98" s="4" t="s">
        <v>279</v>
      </c>
      <c r="F98" s="65">
        <v>14000</v>
      </c>
      <c r="G98" s="54"/>
      <c r="H98" s="54"/>
      <c r="I98" s="54"/>
      <c r="J98" s="54"/>
      <c r="K98" s="54"/>
    </row>
    <row r="99" spans="1:11" ht="31.5" customHeight="1">
      <c r="A99" s="13" t="s">
        <v>192</v>
      </c>
      <c r="B99" s="2" t="s">
        <v>628</v>
      </c>
      <c r="C99" s="3" t="s">
        <v>230</v>
      </c>
      <c r="D99" s="4" t="s">
        <v>193</v>
      </c>
      <c r="E99" s="4"/>
      <c r="F99" s="65">
        <f>F100</f>
        <v>3000</v>
      </c>
      <c r="G99" s="54"/>
      <c r="H99" s="54"/>
      <c r="I99" s="54"/>
      <c r="J99" s="54"/>
      <c r="K99" s="54"/>
    </row>
    <row r="100" spans="1:11" ht="63">
      <c r="A100" s="1" t="s">
        <v>195</v>
      </c>
      <c r="B100" s="2" t="s">
        <v>628</v>
      </c>
      <c r="C100" s="3" t="s">
        <v>230</v>
      </c>
      <c r="D100" s="4" t="s">
        <v>194</v>
      </c>
      <c r="E100" s="4"/>
      <c r="F100" s="65">
        <f>F101</f>
        <v>3000</v>
      </c>
      <c r="G100" s="54"/>
      <c r="H100" s="54"/>
      <c r="I100" s="54"/>
      <c r="J100" s="54"/>
      <c r="K100" s="54"/>
    </row>
    <row r="101" spans="1:11" ht="31.5" customHeight="1">
      <c r="A101" s="59" t="s">
        <v>298</v>
      </c>
      <c r="B101" s="2" t="s">
        <v>628</v>
      </c>
      <c r="C101" s="3" t="s">
        <v>230</v>
      </c>
      <c r="D101" s="4" t="s">
        <v>194</v>
      </c>
      <c r="E101" s="4" t="s">
        <v>289</v>
      </c>
      <c r="F101" s="65">
        <f>F102</f>
        <v>3000</v>
      </c>
      <c r="G101" s="54"/>
      <c r="H101" s="54"/>
      <c r="I101" s="54"/>
      <c r="J101" s="54"/>
      <c r="K101" s="54"/>
    </row>
    <row r="102" spans="1:11" ht="31.5">
      <c r="A102" s="59" t="s">
        <v>314</v>
      </c>
      <c r="B102" s="2" t="s">
        <v>628</v>
      </c>
      <c r="C102" s="3" t="s">
        <v>230</v>
      </c>
      <c r="D102" s="4" t="s">
        <v>194</v>
      </c>
      <c r="E102" s="4" t="s">
        <v>290</v>
      </c>
      <c r="F102" s="65">
        <f>F103</f>
        <v>3000</v>
      </c>
      <c r="G102" s="54"/>
      <c r="H102" s="54"/>
      <c r="I102" s="54"/>
      <c r="J102" s="54"/>
      <c r="K102" s="54"/>
    </row>
    <row r="103" spans="1:11" ht="31.5">
      <c r="A103" s="59" t="s">
        <v>301</v>
      </c>
      <c r="B103" s="2" t="s">
        <v>628</v>
      </c>
      <c r="C103" s="3" t="s">
        <v>230</v>
      </c>
      <c r="D103" s="4" t="s">
        <v>194</v>
      </c>
      <c r="E103" s="4" t="s">
        <v>282</v>
      </c>
      <c r="F103" s="65">
        <v>3000</v>
      </c>
      <c r="G103" s="54"/>
      <c r="H103" s="54"/>
      <c r="I103" s="54"/>
      <c r="J103" s="54"/>
      <c r="K103" s="54"/>
    </row>
    <row r="104" spans="1:15" s="11" customFormat="1" ht="51.75" customHeight="1">
      <c r="A104" s="23" t="s">
        <v>77</v>
      </c>
      <c r="B104" s="3"/>
      <c r="C104" s="34" t="s">
        <v>25</v>
      </c>
      <c r="D104" s="34"/>
      <c r="E104" s="34"/>
      <c r="F104" s="68">
        <f aca="true" t="shared" si="0" ref="F104:F109">F105</f>
        <v>18775</v>
      </c>
      <c r="G104" s="54"/>
      <c r="H104" s="54"/>
      <c r="I104" s="54"/>
      <c r="J104" s="54"/>
      <c r="K104" s="54"/>
      <c r="L104" s="55"/>
      <c r="M104" s="55"/>
      <c r="N104" s="55"/>
      <c r="O104" s="46"/>
    </row>
    <row r="105" spans="1:15" s="11" customFormat="1" ht="63">
      <c r="A105" s="7" t="s">
        <v>94</v>
      </c>
      <c r="B105" s="8"/>
      <c r="C105" s="33" t="s">
        <v>26</v>
      </c>
      <c r="D105" s="10"/>
      <c r="E105" s="10"/>
      <c r="F105" s="66">
        <f t="shared" si="0"/>
        <v>18775</v>
      </c>
      <c r="G105" s="54"/>
      <c r="H105" s="54"/>
      <c r="I105" s="54"/>
      <c r="J105" s="54"/>
      <c r="K105" s="54"/>
      <c r="L105" s="55"/>
      <c r="M105" s="55"/>
      <c r="N105" s="55"/>
      <c r="O105" s="46"/>
    </row>
    <row r="106" spans="1:11" ht="30" customHeight="1">
      <c r="A106" s="1" t="s">
        <v>95</v>
      </c>
      <c r="B106" s="2"/>
      <c r="C106" s="3" t="s">
        <v>26</v>
      </c>
      <c r="D106" s="4" t="s">
        <v>76</v>
      </c>
      <c r="E106" s="4"/>
      <c r="F106" s="65">
        <f t="shared" si="0"/>
        <v>18775</v>
      </c>
      <c r="G106" s="54"/>
      <c r="H106" s="54"/>
      <c r="I106" s="54"/>
      <c r="J106" s="54"/>
      <c r="K106" s="54"/>
    </row>
    <row r="107" spans="1:11" ht="30" customHeight="1">
      <c r="A107" s="1" t="s">
        <v>35</v>
      </c>
      <c r="B107" s="2"/>
      <c r="C107" s="3" t="s">
        <v>26</v>
      </c>
      <c r="D107" s="80" t="s">
        <v>96</v>
      </c>
      <c r="E107" s="4"/>
      <c r="F107" s="65">
        <f t="shared" si="0"/>
        <v>18775</v>
      </c>
      <c r="G107" s="54"/>
      <c r="H107" s="54"/>
      <c r="I107" s="54"/>
      <c r="J107" s="54"/>
      <c r="K107" s="54"/>
    </row>
    <row r="108" spans="1:11" ht="63">
      <c r="A108" s="1" t="s">
        <v>307</v>
      </c>
      <c r="B108" s="2"/>
      <c r="C108" s="3" t="s">
        <v>26</v>
      </c>
      <c r="D108" s="80" t="s">
        <v>96</v>
      </c>
      <c r="E108" s="4" t="s">
        <v>353</v>
      </c>
      <c r="F108" s="65">
        <f t="shared" si="0"/>
        <v>18775</v>
      </c>
      <c r="G108" s="54"/>
      <c r="H108" s="54"/>
      <c r="I108" s="54"/>
      <c r="J108" s="54"/>
      <c r="K108" s="54"/>
    </row>
    <row r="109" spans="1:11" ht="30" customHeight="1">
      <c r="A109" s="1" t="s">
        <v>313</v>
      </c>
      <c r="B109" s="2"/>
      <c r="C109" s="3" t="s">
        <v>26</v>
      </c>
      <c r="D109" s="80" t="s">
        <v>96</v>
      </c>
      <c r="E109" s="4" t="s">
        <v>354</v>
      </c>
      <c r="F109" s="65">
        <f t="shared" si="0"/>
        <v>18775</v>
      </c>
      <c r="G109" s="54"/>
      <c r="H109" s="54"/>
      <c r="I109" s="54"/>
      <c r="J109" s="54"/>
      <c r="K109" s="54"/>
    </row>
    <row r="110" spans="1:11" ht="78.75">
      <c r="A110" s="1" t="s">
        <v>312</v>
      </c>
      <c r="B110" s="2"/>
      <c r="C110" s="3" t="s">
        <v>26</v>
      </c>
      <c r="D110" s="80" t="s">
        <v>96</v>
      </c>
      <c r="E110" s="4" t="s">
        <v>350</v>
      </c>
      <c r="F110" s="65">
        <v>18775</v>
      </c>
      <c r="G110" s="54"/>
      <c r="H110" s="54"/>
      <c r="I110" s="54"/>
      <c r="J110" s="54"/>
      <c r="K110" s="54"/>
    </row>
    <row r="111" spans="1:15" s="27" customFormat="1" ht="30" customHeight="1">
      <c r="A111" s="23" t="s">
        <v>6</v>
      </c>
      <c r="B111" s="24"/>
      <c r="C111" s="24" t="s">
        <v>27</v>
      </c>
      <c r="D111" s="26"/>
      <c r="E111" s="26"/>
      <c r="F111" s="63">
        <f>F112+F118+F124</f>
        <v>110857</v>
      </c>
      <c r="G111" s="54"/>
      <c r="H111" s="54"/>
      <c r="I111" s="54"/>
      <c r="J111" s="54"/>
      <c r="K111" s="54"/>
      <c r="L111" s="55"/>
      <c r="M111" s="55"/>
      <c r="N111" s="55"/>
      <c r="O111" s="45"/>
    </row>
    <row r="112" spans="1:15" s="11" customFormat="1" ht="30" customHeight="1">
      <c r="A112" s="29" t="s">
        <v>7</v>
      </c>
      <c r="B112" s="9"/>
      <c r="C112" s="9" t="s">
        <v>28</v>
      </c>
      <c r="D112" s="10"/>
      <c r="E112" s="10"/>
      <c r="F112" s="66">
        <f>F113</f>
        <v>60704</v>
      </c>
      <c r="G112" s="54"/>
      <c r="H112" s="54"/>
      <c r="I112" s="54"/>
      <c r="J112" s="54"/>
      <c r="K112" s="54"/>
      <c r="L112" s="55"/>
      <c r="M112" s="55"/>
      <c r="N112" s="55"/>
      <c r="O112" s="46"/>
    </row>
    <row r="113" spans="1:11" ht="30" customHeight="1">
      <c r="A113" s="1" t="s">
        <v>8</v>
      </c>
      <c r="B113" s="2"/>
      <c r="C113" s="12" t="s">
        <v>28</v>
      </c>
      <c r="D113" s="6">
        <v>3170000</v>
      </c>
      <c r="E113" s="4"/>
      <c r="F113" s="65">
        <f>F114</f>
        <v>60704</v>
      </c>
      <c r="G113" s="54"/>
      <c r="H113" s="54"/>
      <c r="I113" s="54"/>
      <c r="J113" s="54"/>
      <c r="K113" s="54"/>
    </row>
    <row r="114" spans="1:11" ht="30" customHeight="1">
      <c r="A114" s="1" t="s">
        <v>101</v>
      </c>
      <c r="B114" s="2"/>
      <c r="C114" s="12" t="s">
        <v>28</v>
      </c>
      <c r="D114" s="6" t="s">
        <v>99</v>
      </c>
      <c r="E114" s="4"/>
      <c r="F114" s="65">
        <f>F115</f>
        <v>60704</v>
      </c>
      <c r="G114" s="54"/>
      <c r="H114" s="54"/>
      <c r="I114" s="54"/>
      <c r="J114" s="54"/>
      <c r="K114" s="54"/>
    </row>
    <row r="115" spans="1:11" ht="30" customHeight="1">
      <c r="A115" s="1" t="s">
        <v>102</v>
      </c>
      <c r="B115" s="2"/>
      <c r="C115" s="12" t="s">
        <v>28</v>
      </c>
      <c r="D115" s="6" t="s">
        <v>100</v>
      </c>
      <c r="E115" s="4"/>
      <c r="F115" s="65">
        <f>F116</f>
        <v>60704</v>
      </c>
      <c r="G115" s="54"/>
      <c r="H115" s="54"/>
      <c r="I115" s="54"/>
      <c r="J115" s="54"/>
      <c r="K115" s="54"/>
    </row>
    <row r="116" spans="1:11" ht="30" customHeight="1">
      <c r="A116" s="1" t="s">
        <v>327</v>
      </c>
      <c r="B116" s="2"/>
      <c r="C116" s="12" t="s">
        <v>28</v>
      </c>
      <c r="D116" s="6" t="s">
        <v>100</v>
      </c>
      <c r="E116" s="4" t="s">
        <v>324</v>
      </c>
      <c r="F116" s="65">
        <f>F117</f>
        <v>60704</v>
      </c>
      <c r="G116" s="54"/>
      <c r="H116" s="54"/>
      <c r="I116" s="54"/>
      <c r="J116" s="54"/>
      <c r="K116" s="54"/>
    </row>
    <row r="117" spans="1:11" ht="63">
      <c r="A117" s="1" t="s">
        <v>333</v>
      </c>
      <c r="B117" s="2"/>
      <c r="C117" s="12" t="s">
        <v>28</v>
      </c>
      <c r="D117" s="6" t="s">
        <v>100</v>
      </c>
      <c r="E117" s="4" t="s">
        <v>332</v>
      </c>
      <c r="F117" s="65">
        <v>60704</v>
      </c>
      <c r="G117" s="54"/>
      <c r="H117" s="54"/>
      <c r="I117" s="54"/>
      <c r="J117" s="54"/>
      <c r="K117" s="54"/>
    </row>
    <row r="118" spans="1:15" s="35" customFormat="1" ht="30" customHeight="1">
      <c r="A118" s="7" t="s">
        <v>336</v>
      </c>
      <c r="B118" s="8"/>
      <c r="C118" s="14" t="s">
        <v>334</v>
      </c>
      <c r="D118" s="15"/>
      <c r="E118" s="37"/>
      <c r="F118" s="67">
        <f>F119</f>
        <v>37883</v>
      </c>
      <c r="G118" s="47"/>
      <c r="H118" s="47"/>
      <c r="I118" s="47"/>
      <c r="J118" s="47"/>
      <c r="K118" s="47"/>
      <c r="L118" s="48"/>
      <c r="M118" s="48"/>
      <c r="N118" s="48"/>
      <c r="O118" s="48"/>
    </row>
    <row r="119" spans="1:11" ht="30" customHeight="1">
      <c r="A119" s="1" t="s">
        <v>328</v>
      </c>
      <c r="B119" s="2"/>
      <c r="C119" s="12" t="s">
        <v>334</v>
      </c>
      <c r="D119" s="6" t="s">
        <v>329</v>
      </c>
      <c r="E119" s="4"/>
      <c r="F119" s="65">
        <f>F120</f>
        <v>37883</v>
      </c>
      <c r="G119" s="54"/>
      <c r="H119" s="54"/>
      <c r="I119" s="54"/>
      <c r="J119" s="54"/>
      <c r="K119" s="54"/>
    </row>
    <row r="120" spans="1:11" ht="47.25">
      <c r="A120" s="1" t="s">
        <v>337</v>
      </c>
      <c r="B120" s="2"/>
      <c r="C120" s="12" t="s">
        <v>334</v>
      </c>
      <c r="D120" s="6" t="s">
        <v>335</v>
      </c>
      <c r="E120" s="4"/>
      <c r="F120" s="65">
        <f>F121</f>
        <v>37883</v>
      </c>
      <c r="G120" s="54"/>
      <c r="H120" s="54"/>
      <c r="I120" s="54"/>
      <c r="J120" s="54"/>
      <c r="K120" s="54"/>
    </row>
    <row r="121" spans="1:11" ht="30" customHeight="1">
      <c r="A121" s="59" t="s">
        <v>298</v>
      </c>
      <c r="B121" s="2"/>
      <c r="C121" s="12" t="s">
        <v>334</v>
      </c>
      <c r="D121" s="6" t="s">
        <v>335</v>
      </c>
      <c r="E121" s="4" t="s">
        <v>289</v>
      </c>
      <c r="F121" s="65">
        <f>F122</f>
        <v>37883</v>
      </c>
      <c r="G121" s="54"/>
      <c r="H121" s="54"/>
      <c r="I121" s="54"/>
      <c r="J121" s="54"/>
      <c r="K121" s="54"/>
    </row>
    <row r="122" spans="1:11" ht="30" customHeight="1">
      <c r="A122" s="59" t="s">
        <v>314</v>
      </c>
      <c r="B122" s="2"/>
      <c r="C122" s="12" t="s">
        <v>334</v>
      </c>
      <c r="D122" s="6" t="s">
        <v>335</v>
      </c>
      <c r="E122" s="4" t="s">
        <v>290</v>
      </c>
      <c r="F122" s="65">
        <f>SUM(F123:F123)</f>
        <v>37883</v>
      </c>
      <c r="G122" s="54" t="s">
        <v>611</v>
      </c>
      <c r="H122" s="54" t="s">
        <v>612</v>
      </c>
      <c r="I122" s="81" t="s">
        <v>613</v>
      </c>
      <c r="J122" s="54"/>
      <c r="K122" s="54"/>
    </row>
    <row r="123" spans="1:11" ht="30" customHeight="1">
      <c r="A123" s="59" t="s">
        <v>301</v>
      </c>
      <c r="B123" s="2"/>
      <c r="C123" s="12" t="s">
        <v>334</v>
      </c>
      <c r="D123" s="6" t="s">
        <v>335</v>
      </c>
      <c r="E123" s="4" t="s">
        <v>282</v>
      </c>
      <c r="F123" s="65">
        <f>SUM(G123:I123)</f>
        <v>37883</v>
      </c>
      <c r="G123" s="54">
        <v>7833</v>
      </c>
      <c r="H123" s="54">
        <v>15050</v>
      </c>
      <c r="I123" s="54">
        <v>15000</v>
      </c>
      <c r="J123" s="54"/>
      <c r="K123" s="54"/>
    </row>
    <row r="124" spans="1:15" s="35" customFormat="1" ht="30" customHeight="1">
      <c r="A124" s="7" t="s">
        <v>212</v>
      </c>
      <c r="B124" s="14"/>
      <c r="C124" s="14" t="s">
        <v>213</v>
      </c>
      <c r="D124" s="36"/>
      <c r="E124" s="37"/>
      <c r="F124" s="67">
        <f>F125+F129</f>
        <v>12270</v>
      </c>
      <c r="G124" s="54"/>
      <c r="H124" s="54"/>
      <c r="I124" s="54"/>
      <c r="J124" s="54"/>
      <c r="K124" s="54"/>
      <c r="L124" s="55"/>
      <c r="M124" s="55"/>
      <c r="N124" s="55"/>
      <c r="O124" s="48"/>
    </row>
    <row r="125" spans="1:15" s="35" customFormat="1" ht="51" customHeight="1">
      <c r="A125" s="1" t="s">
        <v>231</v>
      </c>
      <c r="B125" s="17"/>
      <c r="C125" s="17" t="s">
        <v>213</v>
      </c>
      <c r="D125" s="28" t="s">
        <v>338</v>
      </c>
      <c r="E125" s="39"/>
      <c r="F125" s="64">
        <f>F126</f>
        <v>10770</v>
      </c>
      <c r="G125" s="54"/>
      <c r="H125" s="54"/>
      <c r="I125" s="54"/>
      <c r="J125" s="54"/>
      <c r="K125" s="54"/>
      <c r="L125" s="55"/>
      <c r="M125" s="55"/>
      <c r="N125" s="55"/>
      <c r="O125" s="48"/>
    </row>
    <row r="126" spans="1:15" s="35" customFormat="1" ht="30" customHeight="1">
      <c r="A126" s="59" t="s">
        <v>298</v>
      </c>
      <c r="B126" s="2"/>
      <c r="C126" s="17" t="s">
        <v>213</v>
      </c>
      <c r="D126" s="28" t="s">
        <v>338</v>
      </c>
      <c r="E126" s="4" t="s">
        <v>289</v>
      </c>
      <c r="F126" s="65">
        <f>F127</f>
        <v>10770</v>
      </c>
      <c r="G126" s="54"/>
      <c r="H126" s="54"/>
      <c r="I126" s="54"/>
      <c r="J126" s="54"/>
      <c r="K126" s="54"/>
      <c r="L126" s="55"/>
      <c r="M126" s="55"/>
      <c r="N126" s="55"/>
      <c r="O126" s="48"/>
    </row>
    <row r="127" spans="1:15" s="35" customFormat="1" ht="31.5" customHeight="1">
      <c r="A127" s="59" t="s">
        <v>314</v>
      </c>
      <c r="B127" s="2"/>
      <c r="C127" s="17" t="s">
        <v>213</v>
      </c>
      <c r="D127" s="28" t="s">
        <v>338</v>
      </c>
      <c r="E127" s="4" t="s">
        <v>290</v>
      </c>
      <c r="F127" s="65">
        <f>SUM(F128:F128)</f>
        <v>10770</v>
      </c>
      <c r="G127" s="54"/>
      <c r="H127" s="54"/>
      <c r="I127" s="54"/>
      <c r="J127" s="54"/>
      <c r="K127" s="54"/>
      <c r="L127" s="55"/>
      <c r="M127" s="55"/>
      <c r="N127" s="55"/>
      <c r="O127" s="48"/>
    </row>
    <row r="128" spans="1:15" s="35" customFormat="1" ht="31.5">
      <c r="A128" s="59" t="s">
        <v>301</v>
      </c>
      <c r="B128" s="2"/>
      <c r="C128" s="17" t="s">
        <v>213</v>
      </c>
      <c r="D128" s="28" t="s">
        <v>338</v>
      </c>
      <c r="E128" s="4" t="s">
        <v>282</v>
      </c>
      <c r="F128" s="65">
        <v>10770</v>
      </c>
      <c r="G128" s="54"/>
      <c r="H128" s="54"/>
      <c r="I128" s="54"/>
      <c r="J128" s="54"/>
      <c r="K128" s="54"/>
      <c r="L128" s="55"/>
      <c r="M128" s="55"/>
      <c r="N128" s="55"/>
      <c r="O128" s="48"/>
    </row>
    <row r="129" spans="1:15" s="11" customFormat="1" ht="30" customHeight="1">
      <c r="A129" s="1" t="s">
        <v>226</v>
      </c>
      <c r="B129" s="9"/>
      <c r="C129" s="12" t="s">
        <v>213</v>
      </c>
      <c r="D129" s="38">
        <v>3450000</v>
      </c>
      <c r="E129" s="39"/>
      <c r="F129" s="64">
        <f>F130</f>
        <v>1500</v>
      </c>
      <c r="G129" s="54"/>
      <c r="H129" s="54"/>
      <c r="I129" s="54"/>
      <c r="J129" s="54"/>
      <c r="K129" s="54"/>
      <c r="L129" s="55"/>
      <c r="M129" s="55"/>
      <c r="N129" s="55"/>
      <c r="O129" s="46"/>
    </row>
    <row r="130" spans="1:15" s="11" customFormat="1" ht="69.75" customHeight="1">
      <c r="A130" s="1" t="s">
        <v>225</v>
      </c>
      <c r="B130" s="9"/>
      <c r="C130" s="12" t="s">
        <v>213</v>
      </c>
      <c r="D130" s="38">
        <v>3450100</v>
      </c>
      <c r="E130" s="39"/>
      <c r="F130" s="64">
        <f>F131</f>
        <v>1500</v>
      </c>
      <c r="G130" s="54"/>
      <c r="H130" s="54"/>
      <c r="I130" s="54"/>
      <c r="J130" s="54"/>
      <c r="K130" s="54"/>
      <c r="L130" s="55"/>
      <c r="M130" s="55"/>
      <c r="N130" s="55"/>
      <c r="O130" s="46"/>
    </row>
    <row r="131" spans="1:15" s="11" customFormat="1" ht="30" customHeight="1">
      <c r="A131" s="59" t="s">
        <v>298</v>
      </c>
      <c r="B131" s="2"/>
      <c r="C131" s="17" t="s">
        <v>213</v>
      </c>
      <c r="D131" s="38">
        <v>3450100</v>
      </c>
      <c r="E131" s="4" t="s">
        <v>289</v>
      </c>
      <c r="F131" s="64">
        <f>F132</f>
        <v>1500</v>
      </c>
      <c r="G131" s="54"/>
      <c r="H131" s="54"/>
      <c r="I131" s="54"/>
      <c r="J131" s="54"/>
      <c r="K131" s="54"/>
      <c r="L131" s="55"/>
      <c r="M131" s="55"/>
      <c r="N131" s="55"/>
      <c r="O131" s="46"/>
    </row>
    <row r="132" spans="1:15" s="11" customFormat="1" ht="30" customHeight="1">
      <c r="A132" s="59" t="s">
        <v>314</v>
      </c>
      <c r="B132" s="2"/>
      <c r="C132" s="17" t="s">
        <v>213</v>
      </c>
      <c r="D132" s="38">
        <v>3450100</v>
      </c>
      <c r="E132" s="4" t="s">
        <v>290</v>
      </c>
      <c r="F132" s="65">
        <f>SUM(F133:F133)</f>
        <v>1500</v>
      </c>
      <c r="G132" s="54"/>
      <c r="H132" s="54"/>
      <c r="I132" s="54"/>
      <c r="J132" s="54"/>
      <c r="K132" s="54"/>
      <c r="L132" s="55"/>
      <c r="M132" s="55"/>
      <c r="N132" s="55"/>
      <c r="O132" s="46"/>
    </row>
    <row r="133" spans="1:15" s="11" customFormat="1" ht="30" customHeight="1">
      <c r="A133" s="59" t="s">
        <v>301</v>
      </c>
      <c r="B133" s="2"/>
      <c r="C133" s="17" t="s">
        <v>213</v>
      </c>
      <c r="D133" s="38">
        <v>3450100</v>
      </c>
      <c r="E133" s="4" t="s">
        <v>282</v>
      </c>
      <c r="F133" s="65">
        <v>1500</v>
      </c>
      <c r="G133" s="54"/>
      <c r="H133" s="54"/>
      <c r="I133" s="54"/>
      <c r="J133" s="54"/>
      <c r="K133" s="54"/>
      <c r="L133" s="55"/>
      <c r="M133" s="55"/>
      <c r="N133" s="55"/>
      <c r="O133" s="46"/>
    </row>
    <row r="134" spans="1:15" s="27" customFormat="1" ht="30" customHeight="1">
      <c r="A134" s="23" t="s">
        <v>29</v>
      </c>
      <c r="B134" s="24"/>
      <c r="C134" s="25" t="s">
        <v>30</v>
      </c>
      <c r="D134" s="26"/>
      <c r="E134" s="26"/>
      <c r="F134" s="63">
        <f>F135+F147+F155+F187</f>
        <v>180326</v>
      </c>
      <c r="G134" s="54"/>
      <c r="H134" s="54"/>
      <c r="I134" s="54"/>
      <c r="J134" s="54"/>
      <c r="K134" s="54"/>
      <c r="L134" s="55"/>
      <c r="M134" s="55"/>
      <c r="N134" s="55"/>
      <c r="O134" s="45"/>
    </row>
    <row r="135" spans="1:15" s="11" customFormat="1" ht="30" customHeight="1">
      <c r="A135" s="29" t="s">
        <v>31</v>
      </c>
      <c r="B135" s="9"/>
      <c r="C135" s="9" t="s">
        <v>32</v>
      </c>
      <c r="D135" s="10"/>
      <c r="E135" s="10"/>
      <c r="F135" s="66">
        <f>F136+F143</f>
        <v>60068</v>
      </c>
      <c r="G135" s="54"/>
      <c r="H135" s="54"/>
      <c r="I135" s="54"/>
      <c r="J135" s="54"/>
      <c r="K135" s="54"/>
      <c r="L135" s="55"/>
      <c r="M135" s="55"/>
      <c r="N135" s="55"/>
      <c r="O135" s="46"/>
    </row>
    <row r="136" spans="1:11" ht="30" customHeight="1">
      <c r="A136" s="1" t="s">
        <v>197</v>
      </c>
      <c r="B136" s="2"/>
      <c r="C136" s="12" t="s">
        <v>32</v>
      </c>
      <c r="D136" s="4" t="s">
        <v>196</v>
      </c>
      <c r="E136" s="4"/>
      <c r="F136" s="65">
        <f>F137+F140</f>
        <v>60068</v>
      </c>
      <c r="G136" s="54"/>
      <c r="H136" s="54"/>
      <c r="I136" s="54"/>
      <c r="J136" s="54"/>
      <c r="K136" s="54"/>
    </row>
    <row r="137" spans="1:11" ht="63" customHeight="1">
      <c r="A137" s="1" t="s">
        <v>217</v>
      </c>
      <c r="B137" s="2"/>
      <c r="C137" s="12" t="s">
        <v>32</v>
      </c>
      <c r="D137" s="4" t="s">
        <v>216</v>
      </c>
      <c r="E137" s="4"/>
      <c r="F137" s="65">
        <f>F138</f>
        <v>59775</v>
      </c>
      <c r="G137" s="54"/>
      <c r="H137" s="54"/>
      <c r="I137" s="54"/>
      <c r="J137" s="54"/>
      <c r="K137" s="54"/>
    </row>
    <row r="138" spans="1:11" ht="31.5" customHeight="1">
      <c r="A138" s="1" t="s">
        <v>327</v>
      </c>
      <c r="B138" s="2"/>
      <c r="C138" s="12" t="s">
        <v>32</v>
      </c>
      <c r="D138" s="4" t="s">
        <v>216</v>
      </c>
      <c r="E138" s="4" t="s">
        <v>324</v>
      </c>
      <c r="F138" s="65">
        <f>F139</f>
        <v>59775</v>
      </c>
      <c r="G138" s="54" t="s">
        <v>615</v>
      </c>
      <c r="H138" s="54" t="s">
        <v>614</v>
      </c>
      <c r="I138" s="54"/>
      <c r="J138" s="54"/>
      <c r="K138" s="54"/>
    </row>
    <row r="139" spans="1:11" ht="63">
      <c r="A139" s="1" t="s">
        <v>333</v>
      </c>
      <c r="B139" s="2"/>
      <c r="C139" s="12" t="s">
        <v>32</v>
      </c>
      <c r="D139" s="4" t="s">
        <v>216</v>
      </c>
      <c r="E139" s="80" t="s">
        <v>332</v>
      </c>
      <c r="F139" s="65">
        <f>SUM(G139:H139)</f>
        <v>59775</v>
      </c>
      <c r="G139" s="54">
        <v>18656</v>
      </c>
      <c r="H139" s="54">
        <v>41119</v>
      </c>
      <c r="I139" s="54"/>
      <c r="J139" s="54"/>
      <c r="K139" s="54"/>
    </row>
    <row r="140" spans="1:11" ht="30" customHeight="1">
      <c r="A140" s="1" t="s">
        <v>215</v>
      </c>
      <c r="B140" s="2"/>
      <c r="C140" s="12" t="s">
        <v>32</v>
      </c>
      <c r="D140" s="4" t="s">
        <v>214</v>
      </c>
      <c r="E140" s="80"/>
      <c r="F140" s="65">
        <f>F142</f>
        <v>293</v>
      </c>
      <c r="G140" s="54"/>
      <c r="H140" s="54"/>
      <c r="I140" s="54"/>
      <c r="J140" s="54"/>
      <c r="K140" s="54"/>
    </row>
    <row r="141" spans="1:11" ht="30" customHeight="1">
      <c r="A141" s="1" t="s">
        <v>327</v>
      </c>
      <c r="B141" s="2"/>
      <c r="C141" s="12" t="s">
        <v>32</v>
      </c>
      <c r="D141" s="4" t="s">
        <v>214</v>
      </c>
      <c r="E141" s="80" t="s">
        <v>324</v>
      </c>
      <c r="F141" s="65">
        <f>F142</f>
        <v>293</v>
      </c>
      <c r="G141" s="54"/>
      <c r="H141" s="54"/>
      <c r="I141" s="54"/>
      <c r="J141" s="54"/>
      <c r="K141" s="54"/>
    </row>
    <row r="142" spans="1:11" ht="63">
      <c r="A142" s="1" t="s">
        <v>333</v>
      </c>
      <c r="B142" s="2"/>
      <c r="C142" s="12" t="s">
        <v>32</v>
      </c>
      <c r="D142" s="4" t="s">
        <v>214</v>
      </c>
      <c r="E142" s="80" t="s">
        <v>332</v>
      </c>
      <c r="F142" s="65">
        <v>293</v>
      </c>
      <c r="G142" s="54"/>
      <c r="H142" s="54"/>
      <c r="I142" s="54"/>
      <c r="J142" s="54"/>
      <c r="K142" s="54"/>
    </row>
    <row r="143" spans="1:11" ht="30" customHeight="1" hidden="1">
      <c r="A143" s="1" t="s">
        <v>328</v>
      </c>
      <c r="B143" s="2"/>
      <c r="C143" s="12" t="s">
        <v>32</v>
      </c>
      <c r="D143" s="4" t="s">
        <v>329</v>
      </c>
      <c r="E143" s="4"/>
      <c r="F143" s="65">
        <f>F144</f>
        <v>0</v>
      </c>
      <c r="G143" s="54"/>
      <c r="H143" s="54"/>
      <c r="I143" s="54"/>
      <c r="J143" s="54"/>
      <c r="K143" s="54"/>
    </row>
    <row r="144" spans="1:11" ht="63.75" customHeight="1" hidden="1">
      <c r="A144" s="1" t="s">
        <v>340</v>
      </c>
      <c r="B144" s="2"/>
      <c r="C144" s="12" t="s">
        <v>32</v>
      </c>
      <c r="D144" s="4" t="s">
        <v>339</v>
      </c>
      <c r="E144" s="4"/>
      <c r="F144" s="65">
        <f>F145</f>
        <v>0</v>
      </c>
      <c r="G144" s="54"/>
      <c r="H144" s="54"/>
      <c r="I144" s="54"/>
      <c r="J144" s="54"/>
      <c r="K144" s="54"/>
    </row>
    <row r="145" spans="1:11" ht="30" customHeight="1" hidden="1">
      <c r="A145" s="1" t="s">
        <v>327</v>
      </c>
      <c r="B145" s="2"/>
      <c r="C145" s="12" t="s">
        <v>32</v>
      </c>
      <c r="D145" s="4" t="s">
        <v>339</v>
      </c>
      <c r="E145" s="4" t="s">
        <v>324</v>
      </c>
      <c r="F145" s="65">
        <f>F146</f>
        <v>0</v>
      </c>
      <c r="G145" s="54"/>
      <c r="H145" s="54"/>
      <c r="I145" s="54"/>
      <c r="J145" s="54"/>
      <c r="K145" s="54"/>
    </row>
    <row r="146" spans="1:11" ht="30" customHeight="1" hidden="1">
      <c r="A146" s="1" t="s">
        <v>333</v>
      </c>
      <c r="B146" s="2"/>
      <c r="C146" s="12" t="s">
        <v>32</v>
      </c>
      <c r="D146" s="4" t="s">
        <v>339</v>
      </c>
      <c r="E146" s="4" t="s">
        <v>332</v>
      </c>
      <c r="F146" s="65"/>
      <c r="G146" s="54"/>
      <c r="H146" s="54"/>
      <c r="I146" s="54"/>
      <c r="J146" s="54"/>
      <c r="K146" s="54"/>
    </row>
    <row r="147" spans="1:15" s="11" customFormat="1" ht="30" customHeight="1">
      <c r="A147" s="29" t="s">
        <v>264</v>
      </c>
      <c r="B147" s="9"/>
      <c r="C147" s="9" t="s">
        <v>163</v>
      </c>
      <c r="D147" s="10"/>
      <c r="E147" s="10"/>
      <c r="F147" s="66">
        <f>F148</f>
        <v>4400</v>
      </c>
      <c r="G147" s="54"/>
      <c r="H147" s="54"/>
      <c r="I147" s="54"/>
      <c r="J147" s="54"/>
      <c r="K147" s="54"/>
      <c r="L147" s="55"/>
      <c r="M147" s="55"/>
      <c r="N147" s="55"/>
      <c r="O147" s="46"/>
    </row>
    <row r="148" spans="1:11" ht="30" customHeight="1">
      <c r="A148" s="1" t="s">
        <v>266</v>
      </c>
      <c r="B148" s="2"/>
      <c r="C148" s="12" t="s">
        <v>163</v>
      </c>
      <c r="D148" s="4" t="s">
        <v>265</v>
      </c>
      <c r="E148" s="4"/>
      <c r="F148" s="65">
        <f>F149</f>
        <v>4400</v>
      </c>
      <c r="G148" s="54"/>
      <c r="H148" s="54"/>
      <c r="I148" s="54"/>
      <c r="J148" s="54"/>
      <c r="K148" s="54"/>
    </row>
    <row r="149" spans="1:11" ht="30" customHeight="1">
      <c r="A149" s="1" t="s">
        <v>267</v>
      </c>
      <c r="B149" s="2"/>
      <c r="C149" s="12" t="s">
        <v>163</v>
      </c>
      <c r="D149" s="4" t="s">
        <v>341</v>
      </c>
      <c r="E149" s="4"/>
      <c r="F149" s="65">
        <f>F152+F153</f>
        <v>4400</v>
      </c>
      <c r="G149" s="54"/>
      <c r="H149" s="54"/>
      <c r="I149" s="54"/>
      <c r="J149" s="54"/>
      <c r="K149" s="54"/>
    </row>
    <row r="150" spans="1:11" ht="31.5">
      <c r="A150" s="59" t="s">
        <v>298</v>
      </c>
      <c r="B150" s="2"/>
      <c r="C150" s="12" t="s">
        <v>163</v>
      </c>
      <c r="D150" s="4" t="s">
        <v>341</v>
      </c>
      <c r="E150" s="4" t="s">
        <v>289</v>
      </c>
      <c r="F150" s="64">
        <f>F151</f>
        <v>3300</v>
      </c>
      <c r="G150" s="54"/>
      <c r="H150" s="54"/>
      <c r="I150" s="54"/>
      <c r="J150" s="54"/>
      <c r="K150" s="54"/>
    </row>
    <row r="151" spans="1:11" ht="31.5">
      <c r="A151" s="59" t="s">
        <v>314</v>
      </c>
      <c r="B151" s="2"/>
      <c r="C151" s="12" t="s">
        <v>163</v>
      </c>
      <c r="D151" s="4" t="s">
        <v>341</v>
      </c>
      <c r="E151" s="4" t="s">
        <v>290</v>
      </c>
      <c r="F151" s="65">
        <f>SUM(F152:F152)</f>
        <v>3300</v>
      </c>
      <c r="G151" s="54"/>
      <c r="H151" s="54"/>
      <c r="I151" s="54"/>
      <c r="J151" s="54"/>
      <c r="K151" s="54"/>
    </row>
    <row r="152" spans="1:11" ht="31.5">
      <c r="A152" s="59" t="s">
        <v>301</v>
      </c>
      <c r="B152" s="2"/>
      <c r="C152" s="12" t="s">
        <v>163</v>
      </c>
      <c r="D152" s="4" t="s">
        <v>341</v>
      </c>
      <c r="E152" s="4" t="s">
        <v>282</v>
      </c>
      <c r="F152" s="65">
        <v>3300</v>
      </c>
      <c r="G152" s="54"/>
      <c r="H152" s="54"/>
      <c r="I152" s="54"/>
      <c r="J152" s="54"/>
      <c r="K152" s="54"/>
    </row>
    <row r="153" spans="1:11" ht="30" customHeight="1">
      <c r="A153" s="1" t="s">
        <v>327</v>
      </c>
      <c r="B153" s="2"/>
      <c r="C153" s="12" t="s">
        <v>163</v>
      </c>
      <c r="D153" s="4" t="s">
        <v>341</v>
      </c>
      <c r="E153" s="4" t="s">
        <v>324</v>
      </c>
      <c r="F153" s="65">
        <f>F154</f>
        <v>1100</v>
      </c>
      <c r="G153" s="54"/>
      <c r="H153" s="54"/>
      <c r="I153" s="54"/>
      <c r="J153" s="54"/>
      <c r="K153" s="54"/>
    </row>
    <row r="154" spans="1:11" ht="63">
      <c r="A154" s="1" t="s">
        <v>333</v>
      </c>
      <c r="B154" s="2"/>
      <c r="C154" s="12" t="s">
        <v>163</v>
      </c>
      <c r="D154" s="4" t="s">
        <v>341</v>
      </c>
      <c r="E154" s="4" t="s">
        <v>332</v>
      </c>
      <c r="F154" s="65">
        <v>1100</v>
      </c>
      <c r="G154" s="54" t="s">
        <v>627</v>
      </c>
      <c r="H154" s="54"/>
      <c r="I154" s="54"/>
      <c r="J154" s="54"/>
      <c r="K154" s="54"/>
    </row>
    <row r="155" spans="1:15" s="35" customFormat="1" ht="30" customHeight="1">
      <c r="A155" s="7" t="s">
        <v>103</v>
      </c>
      <c r="B155" s="14"/>
      <c r="C155" s="14" t="s">
        <v>104</v>
      </c>
      <c r="D155" s="37"/>
      <c r="E155" s="37"/>
      <c r="F155" s="67">
        <f>F156+F161</f>
        <v>111308</v>
      </c>
      <c r="G155" s="54"/>
      <c r="H155" s="54"/>
      <c r="I155" s="54"/>
      <c r="J155" s="54"/>
      <c r="K155" s="54"/>
      <c r="L155" s="55"/>
      <c r="M155" s="55"/>
      <c r="N155" s="55"/>
      <c r="O155" s="48"/>
    </row>
    <row r="156" spans="1:15" s="57" customFormat="1" ht="30" customHeight="1" hidden="1">
      <c r="A156" s="1" t="s">
        <v>328</v>
      </c>
      <c r="B156" s="17"/>
      <c r="C156" s="17" t="s">
        <v>104</v>
      </c>
      <c r="D156" s="39" t="s">
        <v>329</v>
      </c>
      <c r="E156" s="39"/>
      <c r="F156" s="64">
        <f>F157</f>
        <v>0</v>
      </c>
      <c r="G156" s="54"/>
      <c r="H156" s="54"/>
      <c r="I156" s="54"/>
      <c r="J156" s="54"/>
      <c r="K156" s="54"/>
      <c r="L156" s="55"/>
      <c r="M156" s="55"/>
      <c r="N156" s="55"/>
      <c r="O156" s="55"/>
    </row>
    <row r="157" spans="1:15" s="57" customFormat="1" ht="63" hidden="1">
      <c r="A157" s="1" t="s">
        <v>369</v>
      </c>
      <c r="B157" s="17"/>
      <c r="C157" s="17" t="s">
        <v>104</v>
      </c>
      <c r="D157" s="39" t="s">
        <v>368</v>
      </c>
      <c r="E157" s="39"/>
      <c r="F157" s="64">
        <f>F158</f>
        <v>0</v>
      </c>
      <c r="G157" s="54"/>
      <c r="H157" s="54"/>
      <c r="I157" s="54"/>
      <c r="J157" s="54"/>
      <c r="K157" s="54"/>
      <c r="L157" s="55"/>
      <c r="M157" s="55"/>
      <c r="N157" s="55"/>
      <c r="O157" s="55"/>
    </row>
    <row r="158" spans="1:15" s="57" customFormat="1" ht="30" customHeight="1" hidden="1">
      <c r="A158" s="59" t="s">
        <v>298</v>
      </c>
      <c r="B158" s="2"/>
      <c r="C158" s="17" t="s">
        <v>104</v>
      </c>
      <c r="D158" s="39" t="s">
        <v>368</v>
      </c>
      <c r="E158" s="4" t="s">
        <v>289</v>
      </c>
      <c r="F158" s="64">
        <f>F159</f>
        <v>0</v>
      </c>
      <c r="G158" s="54"/>
      <c r="H158" s="54"/>
      <c r="I158" s="54"/>
      <c r="J158" s="54"/>
      <c r="K158" s="54"/>
      <c r="L158" s="55"/>
      <c r="M158" s="55"/>
      <c r="N158" s="55"/>
      <c r="O158" s="55"/>
    </row>
    <row r="159" spans="1:15" s="57" customFormat="1" ht="30" customHeight="1" hidden="1">
      <c r="A159" s="59" t="s">
        <v>314</v>
      </c>
      <c r="B159" s="2"/>
      <c r="C159" s="17" t="s">
        <v>104</v>
      </c>
      <c r="D159" s="39" t="s">
        <v>368</v>
      </c>
      <c r="E159" s="4" t="s">
        <v>290</v>
      </c>
      <c r="F159" s="65">
        <f>SUM(F160:F160)</f>
        <v>0</v>
      </c>
      <c r="G159" s="54"/>
      <c r="H159" s="54"/>
      <c r="I159" s="54"/>
      <c r="J159" s="54"/>
      <c r="K159" s="54"/>
      <c r="L159" s="55"/>
      <c r="M159" s="55"/>
      <c r="N159" s="55"/>
      <c r="O159" s="55"/>
    </row>
    <row r="160" spans="1:15" s="57" customFormat="1" ht="30" customHeight="1" hidden="1">
      <c r="A160" s="59" t="s">
        <v>300</v>
      </c>
      <c r="B160" s="2"/>
      <c r="C160" s="17" t="s">
        <v>104</v>
      </c>
      <c r="D160" s="39" t="s">
        <v>368</v>
      </c>
      <c r="E160" s="4" t="s">
        <v>281</v>
      </c>
      <c r="F160" s="65"/>
      <c r="G160" s="54"/>
      <c r="H160" s="54"/>
      <c r="I160" s="54"/>
      <c r="J160" s="54"/>
      <c r="K160" s="54"/>
      <c r="L160" s="55"/>
      <c r="M160" s="55"/>
      <c r="N160" s="55"/>
      <c r="O160" s="55"/>
    </row>
    <row r="161" spans="1:11" ht="30" customHeight="1">
      <c r="A161" s="1" t="s">
        <v>103</v>
      </c>
      <c r="B161" s="17"/>
      <c r="C161" s="17" t="s">
        <v>104</v>
      </c>
      <c r="D161" s="4" t="s">
        <v>105</v>
      </c>
      <c r="E161" s="4"/>
      <c r="F161" s="65">
        <f>F162+F166+F171+F175+F179+F183</f>
        <v>111308</v>
      </c>
      <c r="G161" s="54"/>
      <c r="H161" s="54"/>
      <c r="I161" s="54"/>
      <c r="J161" s="54"/>
      <c r="K161" s="54"/>
    </row>
    <row r="162" spans="1:11" ht="30" customHeight="1">
      <c r="A162" s="1" t="s">
        <v>107</v>
      </c>
      <c r="B162" s="17"/>
      <c r="C162" s="17" t="s">
        <v>104</v>
      </c>
      <c r="D162" s="4" t="s">
        <v>106</v>
      </c>
      <c r="E162" s="4"/>
      <c r="F162" s="65">
        <f>F163</f>
        <v>30743</v>
      </c>
      <c r="G162" s="54"/>
      <c r="H162" s="54"/>
      <c r="I162" s="54"/>
      <c r="J162" s="54"/>
      <c r="K162" s="54"/>
    </row>
    <row r="163" spans="1:11" ht="31.5">
      <c r="A163" s="59" t="s">
        <v>298</v>
      </c>
      <c r="B163" s="2"/>
      <c r="C163" s="17" t="s">
        <v>104</v>
      </c>
      <c r="D163" s="4" t="s">
        <v>106</v>
      </c>
      <c r="E163" s="4" t="s">
        <v>289</v>
      </c>
      <c r="F163" s="64">
        <f>F164</f>
        <v>30743</v>
      </c>
      <c r="G163" s="54"/>
      <c r="H163" s="54"/>
      <c r="I163" s="54"/>
      <c r="J163" s="54"/>
      <c r="K163" s="54"/>
    </row>
    <row r="164" spans="1:11" ht="31.5">
      <c r="A164" s="59" t="s">
        <v>314</v>
      </c>
      <c r="B164" s="2"/>
      <c r="C164" s="17" t="s">
        <v>104</v>
      </c>
      <c r="D164" s="4" t="s">
        <v>106</v>
      </c>
      <c r="E164" s="4" t="s">
        <v>290</v>
      </c>
      <c r="F164" s="65">
        <f>F165</f>
        <v>30743</v>
      </c>
      <c r="G164" s="54" t="s">
        <v>616</v>
      </c>
      <c r="H164" s="54" t="s">
        <v>617</v>
      </c>
      <c r="I164" s="54"/>
      <c r="J164" s="54"/>
      <c r="K164" s="54"/>
    </row>
    <row r="165" spans="1:11" ht="31.5">
      <c r="A165" s="59" t="s">
        <v>301</v>
      </c>
      <c r="B165" s="2"/>
      <c r="C165" s="17" t="s">
        <v>104</v>
      </c>
      <c r="D165" s="4" t="s">
        <v>106</v>
      </c>
      <c r="E165" s="4" t="s">
        <v>282</v>
      </c>
      <c r="F165" s="65">
        <f>SUM(G165:H165)</f>
        <v>30743</v>
      </c>
      <c r="G165" s="54">
        <f>19140+85</f>
        <v>19225</v>
      </c>
      <c r="H165" s="54">
        <v>11518</v>
      </c>
      <c r="I165" s="54"/>
      <c r="J165" s="54"/>
      <c r="K165" s="54"/>
    </row>
    <row r="166" spans="1:11" ht="60" customHeight="1" hidden="1">
      <c r="A166" s="1" t="s">
        <v>112</v>
      </c>
      <c r="B166" s="17"/>
      <c r="C166" s="17" t="s">
        <v>104</v>
      </c>
      <c r="D166" s="4" t="s">
        <v>108</v>
      </c>
      <c r="E166" s="4"/>
      <c r="F166" s="65">
        <f>F167</f>
        <v>0</v>
      </c>
      <c r="G166" s="54"/>
      <c r="H166" s="54"/>
      <c r="I166" s="54"/>
      <c r="J166" s="54"/>
      <c r="K166" s="54"/>
    </row>
    <row r="167" spans="1:11" ht="31.5" hidden="1">
      <c r="A167" s="59" t="s">
        <v>298</v>
      </c>
      <c r="B167" s="2"/>
      <c r="C167" s="17" t="s">
        <v>104</v>
      </c>
      <c r="D167" s="4" t="s">
        <v>108</v>
      </c>
      <c r="E167" s="4" t="s">
        <v>289</v>
      </c>
      <c r="F167" s="64">
        <f>F168</f>
        <v>0</v>
      </c>
      <c r="G167" s="54"/>
      <c r="H167" s="54"/>
      <c r="I167" s="54"/>
      <c r="J167" s="54"/>
      <c r="K167" s="54"/>
    </row>
    <row r="168" spans="1:11" ht="31.5" hidden="1">
      <c r="A168" s="59" t="s">
        <v>314</v>
      </c>
      <c r="B168" s="2"/>
      <c r="C168" s="17" t="s">
        <v>104</v>
      </c>
      <c r="D168" s="4" t="s">
        <v>108</v>
      </c>
      <c r="E168" s="4" t="s">
        <v>290</v>
      </c>
      <c r="F168" s="65">
        <f>SUM(F169:F170)</f>
        <v>0</v>
      </c>
      <c r="G168" s="54"/>
      <c r="H168" s="54"/>
      <c r="I168" s="54"/>
      <c r="J168" s="54"/>
      <c r="K168" s="54"/>
    </row>
    <row r="169" spans="1:11" ht="47.25" hidden="1">
      <c r="A169" s="59" t="s">
        <v>300</v>
      </c>
      <c r="B169" s="2"/>
      <c r="C169" s="17" t="s">
        <v>104</v>
      </c>
      <c r="D169" s="4" t="s">
        <v>108</v>
      </c>
      <c r="E169" s="4" t="s">
        <v>281</v>
      </c>
      <c r="F169" s="65"/>
      <c r="G169" s="54"/>
      <c r="H169" s="54"/>
      <c r="I169" s="54"/>
      <c r="J169" s="54"/>
      <c r="K169" s="54"/>
    </row>
    <row r="170" spans="1:11" ht="31.5" hidden="1">
      <c r="A170" s="59" t="s">
        <v>301</v>
      </c>
      <c r="B170" s="2"/>
      <c r="C170" s="17" t="s">
        <v>104</v>
      </c>
      <c r="D170" s="4" t="s">
        <v>108</v>
      </c>
      <c r="E170" s="4" t="s">
        <v>282</v>
      </c>
      <c r="F170" s="65"/>
      <c r="G170" s="54"/>
      <c r="H170" s="54"/>
      <c r="I170" s="54"/>
      <c r="J170" s="54"/>
      <c r="K170" s="54"/>
    </row>
    <row r="171" spans="1:11" ht="30" customHeight="1">
      <c r="A171" s="1" t="s">
        <v>113</v>
      </c>
      <c r="B171" s="17"/>
      <c r="C171" s="17" t="s">
        <v>104</v>
      </c>
      <c r="D171" s="4" t="s">
        <v>109</v>
      </c>
      <c r="E171" s="4"/>
      <c r="F171" s="65">
        <f>F172</f>
        <v>16610</v>
      </c>
      <c r="G171" s="54"/>
      <c r="H171" s="54"/>
      <c r="I171" s="54"/>
      <c r="J171" s="54"/>
      <c r="K171" s="54"/>
    </row>
    <row r="172" spans="1:11" ht="30" customHeight="1">
      <c r="A172" s="59" t="s">
        <v>298</v>
      </c>
      <c r="B172" s="2"/>
      <c r="C172" s="17" t="s">
        <v>104</v>
      </c>
      <c r="D172" s="4" t="s">
        <v>109</v>
      </c>
      <c r="E172" s="4" t="s">
        <v>289</v>
      </c>
      <c r="F172" s="64">
        <f>F173</f>
        <v>16610</v>
      </c>
      <c r="G172" s="54"/>
      <c r="H172" s="54"/>
      <c r="I172" s="54"/>
      <c r="J172" s="54"/>
      <c r="K172" s="54"/>
    </row>
    <row r="173" spans="1:11" ht="30" customHeight="1">
      <c r="A173" s="59" t="s">
        <v>314</v>
      </c>
      <c r="B173" s="2"/>
      <c r="C173" s="17" t="s">
        <v>104</v>
      </c>
      <c r="D173" s="4" t="s">
        <v>109</v>
      </c>
      <c r="E173" s="4" t="s">
        <v>290</v>
      </c>
      <c r="F173" s="65">
        <f>SUM(F174:F174)</f>
        <v>16610</v>
      </c>
      <c r="G173" s="54"/>
      <c r="H173" s="54"/>
      <c r="I173" s="54"/>
      <c r="J173" s="54"/>
      <c r="K173" s="54"/>
    </row>
    <row r="174" spans="1:11" ht="30" customHeight="1">
      <c r="A174" s="59" t="s">
        <v>301</v>
      </c>
      <c r="B174" s="2"/>
      <c r="C174" s="17" t="s">
        <v>104</v>
      </c>
      <c r="D174" s="4" t="s">
        <v>109</v>
      </c>
      <c r="E174" s="4" t="s">
        <v>282</v>
      </c>
      <c r="F174" s="65">
        <v>16610</v>
      </c>
      <c r="G174" s="54"/>
      <c r="H174" s="54"/>
      <c r="I174" s="54"/>
      <c r="J174" s="54"/>
      <c r="K174" s="54"/>
    </row>
    <row r="175" spans="1:11" ht="30" customHeight="1">
      <c r="A175" s="1" t="s">
        <v>186</v>
      </c>
      <c r="B175" s="17"/>
      <c r="C175" s="17" t="s">
        <v>104</v>
      </c>
      <c r="D175" s="4" t="s">
        <v>110</v>
      </c>
      <c r="E175" s="4"/>
      <c r="F175" s="65">
        <f>F178</f>
        <v>4612</v>
      </c>
      <c r="G175" s="54"/>
      <c r="H175" s="54"/>
      <c r="I175" s="54"/>
      <c r="J175" s="54"/>
      <c r="K175" s="54"/>
    </row>
    <row r="176" spans="1:11" ht="30" customHeight="1">
      <c r="A176" s="59" t="s">
        <v>298</v>
      </c>
      <c r="B176" s="2"/>
      <c r="C176" s="17" t="s">
        <v>104</v>
      </c>
      <c r="D176" s="4" t="s">
        <v>110</v>
      </c>
      <c r="E176" s="4" t="s">
        <v>289</v>
      </c>
      <c r="F176" s="64">
        <f>F177</f>
        <v>4612</v>
      </c>
      <c r="G176" s="54"/>
      <c r="H176" s="54"/>
      <c r="I176" s="54"/>
      <c r="J176" s="54"/>
      <c r="K176" s="54"/>
    </row>
    <row r="177" spans="1:11" ht="30" customHeight="1">
      <c r="A177" s="59" t="s">
        <v>314</v>
      </c>
      <c r="B177" s="2"/>
      <c r="C177" s="17" t="s">
        <v>104</v>
      </c>
      <c r="D177" s="4" t="s">
        <v>110</v>
      </c>
      <c r="E177" s="4" t="s">
        <v>290</v>
      </c>
      <c r="F177" s="65">
        <f>SUM(F178:F178)</f>
        <v>4612</v>
      </c>
      <c r="G177" s="54"/>
      <c r="H177" s="54"/>
      <c r="I177" s="54"/>
      <c r="J177" s="54"/>
      <c r="K177" s="54"/>
    </row>
    <row r="178" spans="1:11" ht="30" customHeight="1">
      <c r="A178" s="59" t="s">
        <v>301</v>
      </c>
      <c r="B178" s="2"/>
      <c r="C178" s="17" t="s">
        <v>104</v>
      </c>
      <c r="D178" s="4" t="s">
        <v>110</v>
      </c>
      <c r="E178" s="4" t="s">
        <v>282</v>
      </c>
      <c r="F178" s="65">
        <f>4697-85</f>
        <v>4612</v>
      </c>
      <c r="G178" s="54"/>
      <c r="H178" s="54"/>
      <c r="I178" s="54"/>
      <c r="J178" s="54"/>
      <c r="K178" s="54"/>
    </row>
    <row r="179" spans="1:11" ht="30" customHeight="1">
      <c r="A179" s="1" t="s">
        <v>114</v>
      </c>
      <c r="B179" s="17"/>
      <c r="C179" s="17" t="s">
        <v>104</v>
      </c>
      <c r="D179" s="4" t="s">
        <v>111</v>
      </c>
      <c r="E179" s="4"/>
      <c r="F179" s="65">
        <f>F180</f>
        <v>59343</v>
      </c>
      <c r="G179" s="54"/>
      <c r="H179" s="54"/>
      <c r="I179" s="54"/>
      <c r="J179" s="54"/>
      <c r="K179" s="54"/>
    </row>
    <row r="180" spans="1:11" ht="30" customHeight="1">
      <c r="A180" s="59" t="s">
        <v>298</v>
      </c>
      <c r="B180" s="2"/>
      <c r="C180" s="17" t="s">
        <v>104</v>
      </c>
      <c r="D180" s="4" t="s">
        <v>111</v>
      </c>
      <c r="E180" s="4" t="s">
        <v>289</v>
      </c>
      <c r="F180" s="64">
        <f>F181</f>
        <v>59343</v>
      </c>
      <c r="G180" s="54"/>
      <c r="H180" s="54"/>
      <c r="I180" s="54"/>
      <c r="J180" s="54"/>
      <c r="K180" s="54"/>
    </row>
    <row r="181" spans="1:11" ht="30" customHeight="1">
      <c r="A181" s="59" t="s">
        <v>314</v>
      </c>
      <c r="B181" s="2"/>
      <c r="C181" s="17" t="s">
        <v>104</v>
      </c>
      <c r="D181" s="4" t="s">
        <v>111</v>
      </c>
      <c r="E181" s="4" t="s">
        <v>290</v>
      </c>
      <c r="F181" s="65">
        <f>SUM(F182:F182)</f>
        <v>59343</v>
      </c>
      <c r="G181" s="54" t="s">
        <v>618</v>
      </c>
      <c r="H181" s="54" t="s">
        <v>619</v>
      </c>
      <c r="I181" s="54"/>
      <c r="J181" s="54"/>
      <c r="K181" s="54"/>
    </row>
    <row r="182" spans="1:11" ht="30" customHeight="1">
      <c r="A182" s="59" t="s">
        <v>301</v>
      </c>
      <c r="B182" s="2"/>
      <c r="C182" s="17" t="s">
        <v>104</v>
      </c>
      <c r="D182" s="4" t="s">
        <v>111</v>
      </c>
      <c r="E182" s="4" t="s">
        <v>282</v>
      </c>
      <c r="F182" s="65">
        <f>SUM(G182:H182)</f>
        <v>59343</v>
      </c>
      <c r="G182" s="54">
        <v>9801</v>
      </c>
      <c r="H182" s="54">
        <v>49542</v>
      </c>
      <c r="I182" s="54"/>
      <c r="J182" s="54"/>
      <c r="K182" s="54"/>
    </row>
    <row r="183" spans="1:11" ht="63" hidden="1">
      <c r="A183" s="59" t="s">
        <v>348</v>
      </c>
      <c r="B183" s="2"/>
      <c r="C183" s="17" t="s">
        <v>104</v>
      </c>
      <c r="D183" s="4" t="s">
        <v>342</v>
      </c>
      <c r="E183" s="4"/>
      <c r="F183" s="65">
        <f>F184</f>
        <v>0</v>
      </c>
      <c r="G183" s="54"/>
      <c r="H183" s="54"/>
      <c r="I183" s="54"/>
      <c r="J183" s="54"/>
      <c r="K183" s="54"/>
    </row>
    <row r="184" spans="1:11" ht="30" customHeight="1" hidden="1">
      <c r="A184" s="59" t="s">
        <v>298</v>
      </c>
      <c r="B184" s="2"/>
      <c r="C184" s="17" t="s">
        <v>104</v>
      </c>
      <c r="D184" s="4" t="s">
        <v>342</v>
      </c>
      <c r="E184" s="4" t="s">
        <v>289</v>
      </c>
      <c r="F184" s="64">
        <f>F185</f>
        <v>0</v>
      </c>
      <c r="G184" s="54"/>
      <c r="H184" s="54"/>
      <c r="I184" s="54"/>
      <c r="J184" s="54"/>
      <c r="K184" s="54"/>
    </row>
    <row r="185" spans="1:11" ht="30" customHeight="1" hidden="1">
      <c r="A185" s="59" t="s">
        <v>314</v>
      </c>
      <c r="B185" s="2"/>
      <c r="C185" s="17" t="s">
        <v>104</v>
      </c>
      <c r="D185" s="4" t="s">
        <v>342</v>
      </c>
      <c r="E185" s="4" t="s">
        <v>290</v>
      </c>
      <c r="F185" s="65">
        <f>SUM(F186:F186)</f>
        <v>0</v>
      </c>
      <c r="G185" s="54"/>
      <c r="H185" s="54"/>
      <c r="I185" s="54"/>
      <c r="J185" s="54"/>
      <c r="K185" s="54"/>
    </row>
    <row r="186" spans="1:11" ht="30" customHeight="1" hidden="1">
      <c r="A186" s="59" t="s">
        <v>300</v>
      </c>
      <c r="B186" s="2"/>
      <c r="C186" s="17" t="s">
        <v>104</v>
      </c>
      <c r="D186" s="4" t="s">
        <v>342</v>
      </c>
      <c r="E186" s="4" t="s">
        <v>281</v>
      </c>
      <c r="F186" s="65">
        <v>0</v>
      </c>
      <c r="G186" s="54"/>
      <c r="H186" s="54"/>
      <c r="I186" s="54"/>
      <c r="J186" s="54"/>
      <c r="K186" s="54"/>
    </row>
    <row r="187" spans="1:15" s="35" customFormat="1" ht="30" customHeight="1">
      <c r="A187" s="60" t="s">
        <v>347</v>
      </c>
      <c r="B187" s="8"/>
      <c r="C187" s="14" t="s">
        <v>343</v>
      </c>
      <c r="D187" s="37"/>
      <c r="E187" s="37"/>
      <c r="F187" s="67">
        <f>F188</f>
        <v>4550</v>
      </c>
      <c r="G187" s="47"/>
      <c r="H187" s="47"/>
      <c r="I187" s="47"/>
      <c r="J187" s="47"/>
      <c r="K187" s="47"/>
      <c r="L187" s="48"/>
      <c r="M187" s="48"/>
      <c r="N187" s="48"/>
      <c r="O187" s="48"/>
    </row>
    <row r="188" spans="1:11" ht="78.75">
      <c r="A188" s="59" t="s">
        <v>344</v>
      </c>
      <c r="B188" s="2" t="s">
        <v>633</v>
      </c>
      <c r="C188" s="17" t="s">
        <v>343</v>
      </c>
      <c r="D188" s="4" t="s">
        <v>89</v>
      </c>
      <c r="E188" s="4"/>
      <c r="F188" s="65">
        <f>F189</f>
        <v>4550</v>
      </c>
      <c r="G188" s="54"/>
      <c r="H188" s="54"/>
      <c r="I188" s="54"/>
      <c r="J188" s="54"/>
      <c r="K188" s="54"/>
    </row>
    <row r="189" spans="1:11" ht="30" customHeight="1">
      <c r="A189" s="59" t="s">
        <v>346</v>
      </c>
      <c r="B189" s="2" t="s">
        <v>633</v>
      </c>
      <c r="C189" s="17" t="s">
        <v>343</v>
      </c>
      <c r="D189" s="4" t="s">
        <v>345</v>
      </c>
      <c r="E189" s="4"/>
      <c r="F189" s="65">
        <f>F190+F193+F196</f>
        <v>4550</v>
      </c>
      <c r="G189" s="54"/>
      <c r="H189" s="54"/>
      <c r="I189" s="54"/>
      <c r="J189" s="54"/>
      <c r="K189" s="54"/>
    </row>
    <row r="190" spans="1:11" ht="94.5">
      <c r="A190" s="13" t="s">
        <v>285</v>
      </c>
      <c r="B190" s="2" t="s">
        <v>633</v>
      </c>
      <c r="C190" s="17" t="s">
        <v>343</v>
      </c>
      <c r="D190" s="4" t="s">
        <v>345</v>
      </c>
      <c r="E190" s="4" t="s">
        <v>283</v>
      </c>
      <c r="F190" s="65">
        <f>F191</f>
        <v>3801</v>
      </c>
      <c r="G190" s="54"/>
      <c r="H190" s="54"/>
      <c r="I190" s="54"/>
      <c r="J190" s="54"/>
      <c r="K190" s="54"/>
    </row>
    <row r="191" spans="1:11" ht="30" customHeight="1">
      <c r="A191" s="13" t="s">
        <v>286</v>
      </c>
      <c r="B191" s="2" t="s">
        <v>633</v>
      </c>
      <c r="C191" s="17" t="s">
        <v>343</v>
      </c>
      <c r="D191" s="4" t="s">
        <v>345</v>
      </c>
      <c r="E191" s="4" t="s">
        <v>284</v>
      </c>
      <c r="F191" s="65">
        <f>F192</f>
        <v>3801</v>
      </c>
      <c r="G191" s="54"/>
      <c r="H191" s="54"/>
      <c r="I191" s="54"/>
      <c r="J191" s="54"/>
      <c r="K191" s="54"/>
    </row>
    <row r="192" spans="1:11" ht="30" customHeight="1">
      <c r="A192" s="1" t="s">
        <v>287</v>
      </c>
      <c r="B192" s="2" t="s">
        <v>633</v>
      </c>
      <c r="C192" s="17" t="s">
        <v>343</v>
      </c>
      <c r="D192" s="4" t="s">
        <v>345</v>
      </c>
      <c r="E192" s="4" t="s">
        <v>279</v>
      </c>
      <c r="F192" s="65">
        <v>3801</v>
      </c>
      <c r="G192" s="54"/>
      <c r="H192" s="54"/>
      <c r="I192" s="54"/>
      <c r="J192" s="54"/>
      <c r="K192" s="54"/>
    </row>
    <row r="193" spans="1:11" ht="30" customHeight="1">
      <c r="A193" s="59" t="s">
        <v>298</v>
      </c>
      <c r="B193" s="2" t="s">
        <v>633</v>
      </c>
      <c r="C193" s="17" t="s">
        <v>343</v>
      </c>
      <c r="D193" s="4" t="s">
        <v>345</v>
      </c>
      <c r="E193" s="4" t="s">
        <v>289</v>
      </c>
      <c r="F193" s="65">
        <f>F194</f>
        <v>744</v>
      </c>
      <c r="G193" s="54"/>
      <c r="H193" s="54"/>
      <c r="I193" s="54"/>
      <c r="J193" s="54"/>
      <c r="K193" s="54"/>
    </row>
    <row r="194" spans="1:11" ht="30" customHeight="1">
      <c r="A194" s="59" t="s">
        <v>314</v>
      </c>
      <c r="B194" s="2" t="s">
        <v>633</v>
      </c>
      <c r="C194" s="17" t="s">
        <v>343</v>
      </c>
      <c r="D194" s="4" t="s">
        <v>345</v>
      </c>
      <c r="E194" s="4" t="s">
        <v>290</v>
      </c>
      <c r="F194" s="65">
        <f>F195</f>
        <v>744</v>
      </c>
      <c r="G194" s="54"/>
      <c r="H194" s="54"/>
      <c r="I194" s="54"/>
      <c r="J194" s="54"/>
      <c r="K194" s="54"/>
    </row>
    <row r="195" spans="1:11" ht="31.5">
      <c r="A195" s="59" t="s">
        <v>301</v>
      </c>
      <c r="B195" s="2" t="s">
        <v>633</v>
      </c>
      <c r="C195" s="17" t="s">
        <v>343</v>
      </c>
      <c r="D195" s="4" t="s">
        <v>345</v>
      </c>
      <c r="E195" s="4" t="s">
        <v>282</v>
      </c>
      <c r="F195" s="65">
        <v>744</v>
      </c>
      <c r="G195" s="54"/>
      <c r="H195" s="54"/>
      <c r="I195" s="54"/>
      <c r="J195" s="54"/>
      <c r="K195" s="54"/>
    </row>
    <row r="196" spans="1:11" ht="30" customHeight="1">
      <c r="A196" s="82" t="s">
        <v>327</v>
      </c>
      <c r="B196" s="2" t="s">
        <v>628</v>
      </c>
      <c r="C196" s="12" t="s">
        <v>21</v>
      </c>
      <c r="D196" s="4" t="s">
        <v>84</v>
      </c>
      <c r="E196" s="4" t="s">
        <v>324</v>
      </c>
      <c r="F196" s="65">
        <f>F197</f>
        <v>5</v>
      </c>
      <c r="G196" s="73"/>
      <c r="H196" s="73"/>
      <c r="I196" s="54"/>
      <c r="J196" s="54"/>
      <c r="K196" s="54"/>
    </row>
    <row r="197" spans="1:11" ht="30" customHeight="1">
      <c r="A197" s="82" t="s">
        <v>575</v>
      </c>
      <c r="B197" s="2" t="s">
        <v>628</v>
      </c>
      <c r="C197" s="12" t="s">
        <v>21</v>
      </c>
      <c r="D197" s="4" t="s">
        <v>84</v>
      </c>
      <c r="E197" s="4" t="s">
        <v>629</v>
      </c>
      <c r="F197" s="65">
        <f>F198</f>
        <v>5</v>
      </c>
      <c r="G197" s="73"/>
      <c r="H197" s="73"/>
      <c r="I197" s="54"/>
      <c r="J197" s="54"/>
      <c r="K197" s="54"/>
    </row>
    <row r="198" spans="1:11" ht="30" customHeight="1">
      <c r="A198" s="82" t="s">
        <v>577</v>
      </c>
      <c r="B198" s="2" t="s">
        <v>628</v>
      </c>
      <c r="C198" s="12" t="s">
        <v>21</v>
      </c>
      <c r="D198" s="4" t="s">
        <v>84</v>
      </c>
      <c r="E198" s="4" t="s">
        <v>630</v>
      </c>
      <c r="F198" s="65">
        <v>5</v>
      </c>
      <c r="G198" s="73" t="s">
        <v>605</v>
      </c>
      <c r="H198" s="73" t="s">
        <v>606</v>
      </c>
      <c r="I198" s="54"/>
      <c r="J198" s="54"/>
      <c r="K198" s="54"/>
    </row>
    <row r="199" spans="1:15" s="27" customFormat="1" ht="30" customHeight="1" hidden="1">
      <c r="A199" s="23" t="s">
        <v>176</v>
      </c>
      <c r="B199" s="24"/>
      <c r="C199" s="24" t="s">
        <v>178</v>
      </c>
      <c r="D199" s="26"/>
      <c r="E199" s="26"/>
      <c r="F199" s="63">
        <f>F200</f>
        <v>0</v>
      </c>
      <c r="G199" s="54"/>
      <c r="H199" s="54"/>
      <c r="I199" s="54"/>
      <c r="J199" s="54"/>
      <c r="K199" s="54"/>
      <c r="L199" s="55"/>
      <c r="M199" s="55"/>
      <c r="N199" s="55"/>
      <c r="O199" s="45"/>
    </row>
    <row r="200" spans="1:15" s="11" customFormat="1" ht="30" customHeight="1" hidden="1">
      <c r="A200" s="29" t="s">
        <v>177</v>
      </c>
      <c r="B200" s="9"/>
      <c r="C200" s="9" t="s">
        <v>179</v>
      </c>
      <c r="D200" s="10"/>
      <c r="E200" s="10"/>
      <c r="F200" s="66">
        <f>F201</f>
        <v>0</v>
      </c>
      <c r="G200" s="54"/>
      <c r="H200" s="54"/>
      <c r="I200" s="54"/>
      <c r="J200" s="54"/>
      <c r="K200" s="54"/>
      <c r="L200" s="55"/>
      <c r="M200" s="55"/>
      <c r="N200" s="55"/>
      <c r="O200" s="46"/>
    </row>
    <row r="201" spans="1:11" ht="30" customHeight="1" hidden="1">
      <c r="A201" s="13" t="s">
        <v>181</v>
      </c>
      <c r="B201" s="12"/>
      <c r="C201" s="12" t="s">
        <v>179</v>
      </c>
      <c r="D201" s="6" t="s">
        <v>180</v>
      </c>
      <c r="E201" s="4"/>
      <c r="F201" s="65">
        <f>F202</f>
        <v>0</v>
      </c>
      <c r="G201" s="54"/>
      <c r="H201" s="54"/>
      <c r="I201" s="54"/>
      <c r="J201" s="54"/>
      <c r="K201" s="54"/>
    </row>
    <row r="202" spans="1:11" ht="30" customHeight="1" hidden="1">
      <c r="A202" s="1" t="s">
        <v>183</v>
      </c>
      <c r="B202" s="2"/>
      <c r="C202" s="12" t="s">
        <v>179</v>
      </c>
      <c r="D202" s="6" t="s">
        <v>182</v>
      </c>
      <c r="E202" s="4"/>
      <c r="F202" s="65">
        <f>F203</f>
        <v>0</v>
      </c>
      <c r="G202" s="54"/>
      <c r="H202" s="54"/>
      <c r="I202" s="54"/>
      <c r="J202" s="54"/>
      <c r="K202" s="54"/>
    </row>
    <row r="203" spans="1:11" ht="30" customHeight="1" hidden="1">
      <c r="A203" s="1" t="s">
        <v>86</v>
      </c>
      <c r="B203" s="2"/>
      <c r="C203" s="12" t="s">
        <v>179</v>
      </c>
      <c r="D203" s="6" t="s">
        <v>182</v>
      </c>
      <c r="E203" s="4" t="s">
        <v>85</v>
      </c>
      <c r="F203" s="65">
        <v>0</v>
      </c>
      <c r="G203" s="54"/>
      <c r="H203" s="54"/>
      <c r="I203" s="54"/>
      <c r="J203" s="54"/>
      <c r="K203" s="54"/>
    </row>
    <row r="204" spans="1:15" s="27" customFormat="1" ht="30" customHeight="1">
      <c r="A204" s="23" t="s">
        <v>9</v>
      </c>
      <c r="B204" s="24"/>
      <c r="C204" s="24" t="s">
        <v>33</v>
      </c>
      <c r="D204" s="26"/>
      <c r="E204" s="26"/>
      <c r="F204" s="63">
        <f>F205+F220+F248+F253+F278</f>
        <v>1019280.9999999999</v>
      </c>
      <c r="G204" s="73">
        <f>I212+I210+F214+H226+I226+H230+F238+F243+F264+F272</f>
        <v>453456</v>
      </c>
      <c r="H204" s="73">
        <f>F204-G204</f>
        <v>565824.9999999999</v>
      </c>
      <c r="I204" s="54"/>
      <c r="J204" s="54"/>
      <c r="K204" s="54"/>
      <c r="L204" s="55"/>
      <c r="M204" s="55"/>
      <c r="N204" s="55"/>
      <c r="O204" s="45"/>
    </row>
    <row r="205" spans="1:15" s="11" customFormat="1" ht="30" customHeight="1">
      <c r="A205" s="29" t="s">
        <v>10</v>
      </c>
      <c r="B205" s="9"/>
      <c r="C205" s="9" t="s">
        <v>34</v>
      </c>
      <c r="D205" s="10"/>
      <c r="E205" s="10"/>
      <c r="F205" s="66">
        <f>F206+F213</f>
        <v>403420.2</v>
      </c>
      <c r="G205" s="54"/>
      <c r="H205" s="54"/>
      <c r="I205" s="54"/>
      <c r="J205" s="54"/>
      <c r="K205" s="54"/>
      <c r="L205" s="55"/>
      <c r="M205" s="55"/>
      <c r="N205" s="55"/>
      <c r="O205" s="46"/>
    </row>
    <row r="206" spans="1:11" ht="30" customHeight="1">
      <c r="A206" s="13" t="s">
        <v>11</v>
      </c>
      <c r="B206" s="12"/>
      <c r="C206" s="12" t="s">
        <v>34</v>
      </c>
      <c r="D206" s="6">
        <v>4200000</v>
      </c>
      <c r="E206" s="4"/>
      <c r="F206" s="65">
        <f>F207</f>
        <v>353588</v>
      </c>
      <c r="G206" s="54"/>
      <c r="H206" s="54"/>
      <c r="I206" s="54"/>
      <c r="J206" s="54"/>
      <c r="K206" s="54"/>
    </row>
    <row r="207" spans="1:11" ht="30" customHeight="1">
      <c r="A207" s="1" t="s">
        <v>35</v>
      </c>
      <c r="B207" s="2"/>
      <c r="C207" s="12" t="s">
        <v>34</v>
      </c>
      <c r="D207" s="6" t="s">
        <v>115</v>
      </c>
      <c r="E207" s="4"/>
      <c r="F207" s="65">
        <f>F208</f>
        <v>353588</v>
      </c>
      <c r="G207" s="54"/>
      <c r="H207" s="54"/>
      <c r="I207" s="54"/>
      <c r="J207" s="54"/>
      <c r="K207" s="54"/>
    </row>
    <row r="208" spans="1:11" ht="63">
      <c r="A208" s="1" t="s">
        <v>307</v>
      </c>
      <c r="B208" s="2"/>
      <c r="C208" s="12" t="s">
        <v>34</v>
      </c>
      <c r="D208" s="6" t="s">
        <v>115</v>
      </c>
      <c r="E208" s="4" t="s">
        <v>353</v>
      </c>
      <c r="F208" s="65">
        <f>F209+F211</f>
        <v>353588</v>
      </c>
      <c r="G208" s="54"/>
      <c r="H208" s="54"/>
      <c r="I208" s="54"/>
      <c r="J208" s="54"/>
      <c r="K208" s="54"/>
    </row>
    <row r="209" spans="1:11" ht="30" customHeight="1">
      <c r="A209" s="1" t="s">
        <v>313</v>
      </c>
      <c r="B209" s="2"/>
      <c r="C209" s="12" t="s">
        <v>34</v>
      </c>
      <c r="D209" s="6" t="s">
        <v>115</v>
      </c>
      <c r="E209" s="4" t="s">
        <v>354</v>
      </c>
      <c r="F209" s="65">
        <f>F210</f>
        <v>236458</v>
      </c>
      <c r="G209" s="54" t="s">
        <v>234</v>
      </c>
      <c r="H209" s="54"/>
      <c r="I209" s="54" t="s">
        <v>601</v>
      </c>
      <c r="J209" s="54"/>
      <c r="K209" s="54"/>
    </row>
    <row r="210" spans="1:11" ht="78.75">
      <c r="A210" s="1" t="s">
        <v>312</v>
      </c>
      <c r="B210" s="2"/>
      <c r="C210" s="12" t="s">
        <v>34</v>
      </c>
      <c r="D210" s="6" t="s">
        <v>115</v>
      </c>
      <c r="E210" s="4" t="s">
        <v>350</v>
      </c>
      <c r="F210" s="65">
        <f>G210+I210</f>
        <v>236458</v>
      </c>
      <c r="G210" s="54">
        <v>231458</v>
      </c>
      <c r="H210" s="54"/>
      <c r="I210" s="54">
        <v>5000</v>
      </c>
      <c r="J210" s="54"/>
      <c r="K210" s="54"/>
    </row>
    <row r="211" spans="1:11" ht="33.75" customHeight="1">
      <c r="A211" s="13" t="s">
        <v>308</v>
      </c>
      <c r="B211" s="12"/>
      <c r="C211" s="12" t="s">
        <v>34</v>
      </c>
      <c r="D211" s="6" t="s">
        <v>115</v>
      </c>
      <c r="E211" s="4" t="s">
        <v>359</v>
      </c>
      <c r="F211" s="65">
        <f>F212</f>
        <v>117130</v>
      </c>
      <c r="G211" s="54" t="s">
        <v>234</v>
      </c>
      <c r="H211" s="54"/>
      <c r="I211" s="54" t="s">
        <v>601</v>
      </c>
      <c r="J211" s="54"/>
      <c r="K211" s="54"/>
    </row>
    <row r="212" spans="1:11" ht="78.75">
      <c r="A212" s="13" t="s">
        <v>309</v>
      </c>
      <c r="B212" s="12"/>
      <c r="C212" s="12" t="s">
        <v>34</v>
      </c>
      <c r="D212" s="6" t="s">
        <v>115</v>
      </c>
      <c r="E212" s="4" t="s">
        <v>349</v>
      </c>
      <c r="F212" s="65">
        <f>G212+I212</f>
        <v>117130</v>
      </c>
      <c r="G212" s="54">
        <v>115130</v>
      </c>
      <c r="H212" s="54"/>
      <c r="I212" s="54">
        <v>2000</v>
      </c>
      <c r="J212" s="54"/>
      <c r="K212" s="54"/>
    </row>
    <row r="213" spans="1:11" ht="30" customHeight="1">
      <c r="A213" s="1" t="s">
        <v>68</v>
      </c>
      <c r="B213" s="2"/>
      <c r="C213" s="12" t="s">
        <v>34</v>
      </c>
      <c r="D213" s="6" t="s">
        <v>67</v>
      </c>
      <c r="E213" s="4"/>
      <c r="F213" s="65">
        <f>F214</f>
        <v>49832.2</v>
      </c>
      <c r="G213" s="54"/>
      <c r="H213" s="54"/>
      <c r="I213" s="54"/>
      <c r="J213" s="54"/>
      <c r="K213" s="54"/>
    </row>
    <row r="214" spans="1:11" ht="94.5">
      <c r="A214" s="1" t="s">
        <v>233</v>
      </c>
      <c r="B214" s="2"/>
      <c r="C214" s="12" t="s">
        <v>34</v>
      </c>
      <c r="D214" s="6" t="s">
        <v>232</v>
      </c>
      <c r="E214" s="4"/>
      <c r="F214" s="65">
        <f>F215</f>
        <v>49832.2</v>
      </c>
      <c r="G214" s="54"/>
      <c r="H214" s="54"/>
      <c r="I214" s="54"/>
      <c r="J214" s="54"/>
      <c r="K214" s="54"/>
    </row>
    <row r="215" spans="1:11" ht="63">
      <c r="A215" s="1" t="s">
        <v>307</v>
      </c>
      <c r="B215" s="2"/>
      <c r="C215" s="12" t="s">
        <v>34</v>
      </c>
      <c r="D215" s="6" t="s">
        <v>232</v>
      </c>
      <c r="E215" s="4" t="s">
        <v>353</v>
      </c>
      <c r="F215" s="65">
        <f>F216+F218</f>
        <v>49832.2</v>
      </c>
      <c r="G215" s="54"/>
      <c r="H215" s="54"/>
      <c r="I215" s="54"/>
      <c r="J215" s="54"/>
      <c r="K215" s="54"/>
    </row>
    <row r="216" spans="1:11" ht="30" customHeight="1">
      <c r="A216" s="1" t="s">
        <v>313</v>
      </c>
      <c r="B216" s="2"/>
      <c r="C216" s="12" t="s">
        <v>34</v>
      </c>
      <c r="D216" s="6" t="s">
        <v>232</v>
      </c>
      <c r="E216" s="4" t="s">
        <v>354</v>
      </c>
      <c r="F216" s="65">
        <f>F217</f>
        <v>33881</v>
      </c>
      <c r="G216" s="54"/>
      <c r="H216" s="54"/>
      <c r="I216" s="54"/>
      <c r="J216" s="54"/>
      <c r="K216" s="54"/>
    </row>
    <row r="217" spans="1:11" ht="78.75">
      <c r="A217" s="1" t="s">
        <v>312</v>
      </c>
      <c r="B217" s="2"/>
      <c r="C217" s="12" t="s">
        <v>34</v>
      </c>
      <c r="D217" s="6" t="s">
        <v>232</v>
      </c>
      <c r="E217" s="4" t="s">
        <v>350</v>
      </c>
      <c r="F217" s="65">
        <v>33881</v>
      </c>
      <c r="G217" s="54"/>
      <c r="H217" s="54"/>
      <c r="I217" s="54"/>
      <c r="J217" s="54"/>
      <c r="K217" s="54"/>
    </row>
    <row r="218" spans="1:11" ht="30" customHeight="1">
      <c r="A218" s="13" t="s">
        <v>308</v>
      </c>
      <c r="B218" s="12"/>
      <c r="C218" s="12" t="s">
        <v>34</v>
      </c>
      <c r="D218" s="6" t="s">
        <v>232</v>
      </c>
      <c r="E218" s="4" t="s">
        <v>359</v>
      </c>
      <c r="F218" s="65">
        <f>F219</f>
        <v>15951.2</v>
      </c>
      <c r="G218" s="54"/>
      <c r="H218" s="54"/>
      <c r="I218" s="54"/>
      <c r="J218" s="54"/>
      <c r="K218" s="54"/>
    </row>
    <row r="219" spans="1:11" ht="78.75">
      <c r="A219" s="13" t="s">
        <v>309</v>
      </c>
      <c r="B219" s="12"/>
      <c r="C219" s="12" t="s">
        <v>34</v>
      </c>
      <c r="D219" s="6" t="s">
        <v>232</v>
      </c>
      <c r="E219" s="4" t="s">
        <v>349</v>
      </c>
      <c r="F219" s="65">
        <v>15951.2</v>
      </c>
      <c r="G219" s="54"/>
      <c r="H219" s="54"/>
      <c r="I219" s="54"/>
      <c r="J219" s="54"/>
      <c r="K219" s="54"/>
    </row>
    <row r="220" spans="1:15" s="11" customFormat="1" ht="30" customHeight="1">
      <c r="A220" s="29" t="s">
        <v>12</v>
      </c>
      <c r="B220" s="9"/>
      <c r="C220" s="9" t="s">
        <v>36</v>
      </c>
      <c r="D220" s="10"/>
      <c r="E220" s="10"/>
      <c r="F220" s="66">
        <f>F221+F231+F238+F243</f>
        <v>526186.7</v>
      </c>
      <c r="G220" s="54"/>
      <c r="H220" s="54"/>
      <c r="I220" s="54"/>
      <c r="J220" s="54"/>
      <c r="K220" s="54"/>
      <c r="L220" s="55"/>
      <c r="M220" s="55"/>
      <c r="N220" s="55"/>
      <c r="O220" s="46"/>
    </row>
    <row r="221" spans="1:11" ht="30" customHeight="1">
      <c r="A221" s="13" t="s">
        <v>37</v>
      </c>
      <c r="B221" s="12"/>
      <c r="C221" s="3" t="s">
        <v>36</v>
      </c>
      <c r="D221" s="4" t="s">
        <v>38</v>
      </c>
      <c r="E221" s="4"/>
      <c r="F221" s="65">
        <f>F226+F230</f>
        <v>401842.3</v>
      </c>
      <c r="G221" s="54"/>
      <c r="H221" s="54"/>
      <c r="I221" s="54"/>
      <c r="J221" s="54"/>
      <c r="K221" s="54"/>
    </row>
    <row r="222" spans="1:11" ht="30" customHeight="1">
      <c r="A222" s="1" t="s">
        <v>35</v>
      </c>
      <c r="B222" s="2"/>
      <c r="C222" s="3" t="s">
        <v>36</v>
      </c>
      <c r="D222" s="4" t="s">
        <v>117</v>
      </c>
      <c r="E222" s="4"/>
      <c r="F222" s="65">
        <f>F223+F227</f>
        <v>401842.3</v>
      </c>
      <c r="G222" s="54"/>
      <c r="H222" s="54"/>
      <c r="I222" s="54"/>
      <c r="J222" s="54"/>
      <c r="K222" s="54"/>
    </row>
    <row r="223" spans="1:11" ht="45" customHeight="1">
      <c r="A223" s="1" t="s">
        <v>118</v>
      </c>
      <c r="B223" s="2"/>
      <c r="C223" s="3" t="s">
        <v>36</v>
      </c>
      <c r="D223" s="4" t="s">
        <v>116</v>
      </c>
      <c r="E223" s="4"/>
      <c r="F223" s="65">
        <f>F224</f>
        <v>398344.3</v>
      </c>
      <c r="J223" s="54"/>
      <c r="K223" s="54"/>
    </row>
    <row r="224" spans="1:11" ht="63">
      <c r="A224" s="1" t="s">
        <v>307</v>
      </c>
      <c r="B224" s="2"/>
      <c r="C224" s="3" t="s">
        <v>36</v>
      </c>
      <c r="D224" s="4" t="s">
        <v>116</v>
      </c>
      <c r="E224" s="4" t="s">
        <v>353</v>
      </c>
      <c r="F224" s="65">
        <f>F225</f>
        <v>398344.3</v>
      </c>
      <c r="G224" s="54"/>
      <c r="H224" s="54"/>
      <c r="I224" s="54"/>
      <c r="J224" s="54"/>
      <c r="K224" s="54"/>
    </row>
    <row r="225" spans="1:11" ht="31.5" customHeight="1">
      <c r="A225" s="1" t="s">
        <v>313</v>
      </c>
      <c r="B225" s="2"/>
      <c r="C225" s="3" t="s">
        <v>36</v>
      </c>
      <c r="D225" s="4" t="s">
        <v>116</v>
      </c>
      <c r="E225" s="4" t="s">
        <v>354</v>
      </c>
      <c r="F225" s="65">
        <f>F226</f>
        <v>398344.3</v>
      </c>
      <c r="G225" s="54" t="s">
        <v>234</v>
      </c>
      <c r="H225" s="54" t="s">
        <v>235</v>
      </c>
      <c r="I225" s="54" t="s">
        <v>601</v>
      </c>
      <c r="J225" s="54"/>
      <c r="K225" s="54"/>
    </row>
    <row r="226" spans="1:11" ht="78.75">
      <c r="A226" s="1" t="s">
        <v>312</v>
      </c>
      <c r="B226" s="2"/>
      <c r="C226" s="3" t="s">
        <v>36</v>
      </c>
      <c r="D226" s="4" t="s">
        <v>116</v>
      </c>
      <c r="E226" s="4" t="s">
        <v>350</v>
      </c>
      <c r="F226" s="65">
        <f>G226+H226+I226</f>
        <v>398344.3</v>
      </c>
      <c r="G226" s="54">
        <v>56776</v>
      </c>
      <c r="H226" s="54">
        <f>336001.3-H230</f>
        <v>332601.3</v>
      </c>
      <c r="I226" s="54">
        <v>8967</v>
      </c>
      <c r="J226" s="54"/>
      <c r="K226" s="54"/>
    </row>
    <row r="227" spans="1:11" ht="30" customHeight="1">
      <c r="A227" s="1" t="s">
        <v>120</v>
      </c>
      <c r="B227" s="2"/>
      <c r="C227" s="3" t="s">
        <v>36</v>
      </c>
      <c r="D227" s="4" t="s">
        <v>119</v>
      </c>
      <c r="E227" s="4"/>
      <c r="F227" s="65">
        <f>F228</f>
        <v>3498</v>
      </c>
      <c r="G227" s="54" t="s">
        <v>234</v>
      </c>
      <c r="H227" s="54" t="s">
        <v>235</v>
      </c>
      <c r="I227" s="54"/>
      <c r="J227" s="54"/>
      <c r="K227" s="54"/>
    </row>
    <row r="228" spans="1:11" ht="63">
      <c r="A228" s="1" t="s">
        <v>307</v>
      </c>
      <c r="B228" s="2"/>
      <c r="C228" s="3" t="s">
        <v>36</v>
      </c>
      <c r="D228" s="4" t="s">
        <v>119</v>
      </c>
      <c r="E228" s="4" t="s">
        <v>353</v>
      </c>
      <c r="F228" s="65">
        <f>F229</f>
        <v>3498</v>
      </c>
      <c r="G228" s="54"/>
      <c r="H228" s="54"/>
      <c r="I228" s="54"/>
      <c r="J228" s="54"/>
      <c r="K228" s="54"/>
    </row>
    <row r="229" spans="1:11" ht="30" customHeight="1">
      <c r="A229" s="1" t="s">
        <v>313</v>
      </c>
      <c r="B229" s="2"/>
      <c r="C229" s="3" t="s">
        <v>36</v>
      </c>
      <c r="D229" s="4" t="s">
        <v>119</v>
      </c>
      <c r="E229" s="4" t="s">
        <v>354</v>
      </c>
      <c r="F229" s="65">
        <f>F230</f>
        <v>3498</v>
      </c>
      <c r="G229" s="54" t="s">
        <v>234</v>
      </c>
      <c r="H229" s="54" t="s">
        <v>235</v>
      </c>
      <c r="I229" s="54"/>
      <c r="J229" s="54"/>
      <c r="K229" s="54"/>
    </row>
    <row r="230" spans="1:11" ht="78.75">
      <c r="A230" s="1" t="s">
        <v>312</v>
      </c>
      <c r="B230" s="2"/>
      <c r="C230" s="3" t="s">
        <v>36</v>
      </c>
      <c r="D230" s="4" t="s">
        <v>119</v>
      </c>
      <c r="E230" s="4" t="s">
        <v>350</v>
      </c>
      <c r="F230" s="65">
        <f>G230+H230</f>
        <v>3498</v>
      </c>
      <c r="G230" s="54">
        <v>98</v>
      </c>
      <c r="H230" s="54">
        <v>3400</v>
      </c>
      <c r="I230" s="54"/>
      <c r="J230" s="54"/>
      <c r="K230" s="54"/>
    </row>
    <row r="231" spans="1:11" ht="30" customHeight="1">
      <c r="A231" s="13" t="s">
        <v>39</v>
      </c>
      <c r="B231" s="12"/>
      <c r="C231" s="12" t="s">
        <v>36</v>
      </c>
      <c r="D231" s="6" t="s">
        <v>40</v>
      </c>
      <c r="E231" s="4"/>
      <c r="F231" s="65">
        <f>F232</f>
        <v>103982</v>
      </c>
      <c r="G231" s="54"/>
      <c r="H231" s="54"/>
      <c r="I231" s="54"/>
      <c r="J231" s="54"/>
      <c r="K231" s="54"/>
    </row>
    <row r="232" spans="1:11" ht="30" customHeight="1">
      <c r="A232" s="13" t="s">
        <v>228</v>
      </c>
      <c r="B232" s="12"/>
      <c r="C232" s="12" t="s">
        <v>36</v>
      </c>
      <c r="D232" s="6" t="s">
        <v>121</v>
      </c>
      <c r="E232" s="4"/>
      <c r="F232" s="65">
        <f>F233</f>
        <v>103982</v>
      </c>
      <c r="K232" s="54"/>
    </row>
    <row r="233" spans="1:11" ht="63">
      <c r="A233" s="1" t="s">
        <v>307</v>
      </c>
      <c r="B233" s="12"/>
      <c r="C233" s="12" t="s">
        <v>36</v>
      </c>
      <c r="D233" s="6" t="s">
        <v>121</v>
      </c>
      <c r="E233" s="4" t="s">
        <v>353</v>
      </c>
      <c r="F233" s="65">
        <f>F234+F236</f>
        <v>103982</v>
      </c>
      <c r="G233" s="54"/>
      <c r="H233" s="54"/>
      <c r="I233" s="54"/>
      <c r="J233" s="54"/>
      <c r="K233" s="54"/>
    </row>
    <row r="234" spans="1:11" ht="30" customHeight="1">
      <c r="A234" s="1" t="s">
        <v>313</v>
      </c>
      <c r="B234" s="12"/>
      <c r="C234" s="12" t="s">
        <v>36</v>
      </c>
      <c r="D234" s="6" t="s">
        <v>121</v>
      </c>
      <c r="E234" s="4" t="s">
        <v>354</v>
      </c>
      <c r="F234" s="65">
        <f>F235</f>
        <v>86541</v>
      </c>
      <c r="G234" s="54" t="s">
        <v>240</v>
      </c>
      <c r="H234" s="54" t="s">
        <v>241</v>
      </c>
      <c r="I234" s="54" t="s">
        <v>242</v>
      </c>
      <c r="J234" s="54" t="s">
        <v>243</v>
      </c>
      <c r="K234" s="54"/>
    </row>
    <row r="235" spans="1:11" ht="78.75">
      <c r="A235" s="1" t="s">
        <v>312</v>
      </c>
      <c r="B235" s="2"/>
      <c r="C235" s="3" t="s">
        <v>36</v>
      </c>
      <c r="D235" s="4" t="s">
        <v>121</v>
      </c>
      <c r="E235" s="4" t="s">
        <v>350</v>
      </c>
      <c r="F235" s="65">
        <f>G235+H235+I235+J235</f>
        <v>86541</v>
      </c>
      <c r="G235" s="54">
        <v>66862</v>
      </c>
      <c r="H235" s="54">
        <v>11386</v>
      </c>
      <c r="I235" s="54">
        <v>4311</v>
      </c>
      <c r="J235" s="54">
        <v>3982</v>
      </c>
      <c r="K235" s="54"/>
    </row>
    <row r="236" spans="1:11" ht="30" customHeight="1">
      <c r="A236" s="13" t="s">
        <v>308</v>
      </c>
      <c r="B236" s="12"/>
      <c r="C236" s="12" t="s">
        <v>36</v>
      </c>
      <c r="D236" s="4" t="s">
        <v>121</v>
      </c>
      <c r="E236" s="4" t="s">
        <v>359</v>
      </c>
      <c r="F236" s="65">
        <f>F237</f>
        <v>17441</v>
      </c>
      <c r="G236" s="54" t="s">
        <v>236</v>
      </c>
      <c r="H236" s="54" t="s">
        <v>237</v>
      </c>
      <c r="I236" s="54" t="s">
        <v>238</v>
      </c>
      <c r="J236" s="54" t="s">
        <v>239</v>
      </c>
      <c r="K236" s="54"/>
    </row>
    <row r="237" spans="1:11" ht="78.75">
      <c r="A237" s="13" t="s">
        <v>309</v>
      </c>
      <c r="B237" s="12"/>
      <c r="C237" s="12" t="s">
        <v>36</v>
      </c>
      <c r="D237" s="4" t="s">
        <v>121</v>
      </c>
      <c r="E237" s="4" t="s">
        <v>349</v>
      </c>
      <c r="F237" s="65">
        <f>G237+H237+I237+J237</f>
        <v>17441</v>
      </c>
      <c r="G237" s="54">
        <v>10032</v>
      </c>
      <c r="H237" s="54">
        <v>1928</v>
      </c>
      <c r="I237" s="54">
        <v>1636</v>
      </c>
      <c r="J237" s="54">
        <v>3845</v>
      </c>
      <c r="K237" s="54"/>
    </row>
    <row r="238" spans="1:11" ht="30" customHeight="1">
      <c r="A238" s="13" t="s">
        <v>41</v>
      </c>
      <c r="B238" s="12"/>
      <c r="C238" s="3" t="s">
        <v>36</v>
      </c>
      <c r="D238" s="4" t="s">
        <v>42</v>
      </c>
      <c r="E238" s="4"/>
      <c r="F238" s="65">
        <f>F239</f>
        <v>16328.8</v>
      </c>
      <c r="G238" s="54"/>
      <c r="H238" s="54"/>
      <c r="I238" s="54"/>
      <c r="J238" s="54"/>
      <c r="K238" s="54"/>
    </row>
    <row r="239" spans="1:11" ht="29.25" customHeight="1">
      <c r="A239" s="1" t="s">
        <v>35</v>
      </c>
      <c r="B239" s="2"/>
      <c r="C239" s="3" t="s">
        <v>36</v>
      </c>
      <c r="D239" s="4" t="s">
        <v>122</v>
      </c>
      <c r="E239" s="4"/>
      <c r="F239" s="65">
        <f>F242</f>
        <v>16328.8</v>
      </c>
      <c r="G239" s="54"/>
      <c r="H239" s="54"/>
      <c r="I239" s="54"/>
      <c r="J239" s="54"/>
      <c r="K239" s="54"/>
    </row>
    <row r="240" spans="1:11" ht="63">
      <c r="A240" s="1" t="s">
        <v>307</v>
      </c>
      <c r="B240" s="12"/>
      <c r="C240" s="3" t="s">
        <v>36</v>
      </c>
      <c r="D240" s="4" t="s">
        <v>122</v>
      </c>
      <c r="E240" s="4" t="s">
        <v>353</v>
      </c>
      <c r="F240" s="65">
        <f>F241</f>
        <v>16328.8</v>
      </c>
      <c r="G240" s="54"/>
      <c r="H240" s="54"/>
      <c r="I240" s="54"/>
      <c r="J240" s="54"/>
      <c r="K240" s="54"/>
    </row>
    <row r="241" spans="1:11" ht="29.25" customHeight="1">
      <c r="A241" s="1" t="s">
        <v>313</v>
      </c>
      <c r="B241" s="12"/>
      <c r="C241" s="3" t="s">
        <v>36</v>
      </c>
      <c r="D241" s="4" t="s">
        <v>122</v>
      </c>
      <c r="E241" s="4" t="s">
        <v>354</v>
      </c>
      <c r="F241" s="65">
        <f>F242</f>
        <v>16328.8</v>
      </c>
      <c r="G241" s="54"/>
      <c r="H241" s="54"/>
      <c r="I241" s="54"/>
      <c r="J241" s="54"/>
      <c r="K241" s="54"/>
    </row>
    <row r="242" spans="1:11" ht="78.75">
      <c r="A242" s="1" t="s">
        <v>312</v>
      </c>
      <c r="B242" s="2"/>
      <c r="C242" s="3" t="s">
        <v>36</v>
      </c>
      <c r="D242" s="4" t="s">
        <v>122</v>
      </c>
      <c r="E242" s="4" t="s">
        <v>350</v>
      </c>
      <c r="F242" s="65">
        <v>16328.8</v>
      </c>
      <c r="G242" s="54"/>
      <c r="H242" s="54"/>
      <c r="I242" s="54"/>
      <c r="J242" s="54"/>
      <c r="K242" s="54"/>
    </row>
    <row r="243" spans="1:11" ht="30" customHeight="1">
      <c r="A243" s="1" t="s">
        <v>68</v>
      </c>
      <c r="B243" s="2"/>
      <c r="C243" s="12" t="s">
        <v>36</v>
      </c>
      <c r="D243" s="6" t="s">
        <v>67</v>
      </c>
      <c r="E243" s="4"/>
      <c r="F243" s="65">
        <f>F244</f>
        <v>4033.6</v>
      </c>
      <c r="G243" s="54"/>
      <c r="H243" s="54"/>
      <c r="I243" s="54"/>
      <c r="J243" s="54"/>
      <c r="K243" s="54"/>
    </row>
    <row r="244" spans="1:11" ht="30" customHeight="1">
      <c r="A244" s="1" t="s">
        <v>598</v>
      </c>
      <c r="B244" s="2"/>
      <c r="C244" s="3" t="s">
        <v>36</v>
      </c>
      <c r="D244" s="4" t="s">
        <v>370</v>
      </c>
      <c r="E244" s="4"/>
      <c r="F244" s="65">
        <f>F245</f>
        <v>4033.6</v>
      </c>
      <c r="G244" s="54"/>
      <c r="H244" s="54"/>
      <c r="I244" s="54"/>
      <c r="J244" s="54"/>
      <c r="K244" s="54"/>
    </row>
    <row r="245" spans="1:11" ht="63">
      <c r="A245" s="1" t="s">
        <v>307</v>
      </c>
      <c r="B245" s="12"/>
      <c r="C245" s="3" t="s">
        <v>36</v>
      </c>
      <c r="D245" s="4" t="s">
        <v>370</v>
      </c>
      <c r="E245" s="4" t="s">
        <v>353</v>
      </c>
      <c r="F245" s="65">
        <f>F246</f>
        <v>4033.6</v>
      </c>
      <c r="G245" s="54"/>
      <c r="H245" s="54"/>
      <c r="I245" s="54"/>
      <c r="J245" s="54"/>
      <c r="K245" s="54"/>
    </row>
    <row r="246" spans="1:11" ht="30" customHeight="1">
      <c r="A246" s="1" t="s">
        <v>313</v>
      </c>
      <c r="B246" s="12"/>
      <c r="C246" s="3" t="s">
        <v>36</v>
      </c>
      <c r="D246" s="4" t="s">
        <v>370</v>
      </c>
      <c r="E246" s="4" t="s">
        <v>354</v>
      </c>
      <c r="F246" s="65">
        <f>F247</f>
        <v>4033.6</v>
      </c>
      <c r="G246" s="54"/>
      <c r="H246" s="54"/>
      <c r="I246" s="54"/>
      <c r="J246" s="54"/>
      <c r="K246" s="54"/>
    </row>
    <row r="247" spans="1:11" ht="78.75">
      <c r="A247" s="1" t="s">
        <v>312</v>
      </c>
      <c r="B247" s="2"/>
      <c r="C247" s="3" t="s">
        <v>36</v>
      </c>
      <c r="D247" s="4" t="s">
        <v>370</v>
      </c>
      <c r="E247" s="4" t="s">
        <v>350</v>
      </c>
      <c r="F247" s="65">
        <v>4033.6</v>
      </c>
      <c r="G247" s="54"/>
      <c r="H247" s="54"/>
      <c r="I247" s="54"/>
      <c r="J247" s="54"/>
      <c r="K247" s="54"/>
    </row>
    <row r="248" spans="1:15" s="11" customFormat="1" ht="30" customHeight="1">
      <c r="A248" s="29" t="s">
        <v>43</v>
      </c>
      <c r="B248" s="9"/>
      <c r="C248" s="33" t="s">
        <v>44</v>
      </c>
      <c r="D248" s="10"/>
      <c r="E248" s="10"/>
      <c r="F248" s="66">
        <f>F249</f>
        <v>375</v>
      </c>
      <c r="G248" s="54"/>
      <c r="H248" s="54"/>
      <c r="I248" s="54"/>
      <c r="J248" s="54"/>
      <c r="K248" s="54"/>
      <c r="L248" s="55"/>
      <c r="M248" s="55"/>
      <c r="N248" s="55"/>
      <c r="O248" s="46"/>
    </row>
    <row r="249" spans="1:11" ht="30" customHeight="1">
      <c r="A249" s="13" t="s">
        <v>187</v>
      </c>
      <c r="B249" s="12"/>
      <c r="C249" s="3" t="s">
        <v>44</v>
      </c>
      <c r="D249" s="4" t="s">
        <v>188</v>
      </c>
      <c r="E249" s="4"/>
      <c r="F249" s="65">
        <f>F252</f>
        <v>375</v>
      </c>
      <c r="G249" s="54"/>
      <c r="H249" s="54"/>
      <c r="I249" s="54"/>
      <c r="J249" s="54"/>
      <c r="K249" s="54"/>
    </row>
    <row r="250" spans="1:11" ht="63">
      <c r="A250" s="1" t="s">
        <v>307</v>
      </c>
      <c r="B250" s="12"/>
      <c r="C250" s="3" t="s">
        <v>44</v>
      </c>
      <c r="D250" s="4" t="s">
        <v>188</v>
      </c>
      <c r="E250" s="4" t="s">
        <v>353</v>
      </c>
      <c r="F250" s="65">
        <f>F251</f>
        <v>375</v>
      </c>
      <c r="G250" s="54"/>
      <c r="H250" s="54"/>
      <c r="I250" s="54"/>
      <c r="J250" s="54"/>
      <c r="K250" s="54"/>
    </row>
    <row r="251" spans="1:11" ht="30" customHeight="1">
      <c r="A251" s="1" t="s">
        <v>313</v>
      </c>
      <c r="B251" s="12"/>
      <c r="C251" s="3" t="s">
        <v>44</v>
      </c>
      <c r="D251" s="4" t="s">
        <v>188</v>
      </c>
      <c r="E251" s="4" t="s">
        <v>354</v>
      </c>
      <c r="F251" s="65">
        <f>F252</f>
        <v>375</v>
      </c>
      <c r="G251" s="54"/>
      <c r="H251" s="54"/>
      <c r="I251" s="54"/>
      <c r="J251" s="54"/>
      <c r="K251" s="54"/>
    </row>
    <row r="252" spans="1:11" ht="78.75">
      <c r="A252" s="1" t="s">
        <v>312</v>
      </c>
      <c r="B252" s="2"/>
      <c r="C252" s="3" t="s">
        <v>44</v>
      </c>
      <c r="D252" s="4" t="s">
        <v>188</v>
      </c>
      <c r="E252" s="4" t="s">
        <v>350</v>
      </c>
      <c r="F252" s="65">
        <v>375</v>
      </c>
      <c r="G252" s="54"/>
      <c r="H252" s="54"/>
      <c r="I252" s="54"/>
      <c r="J252" s="54"/>
      <c r="K252" s="54"/>
    </row>
    <row r="253" spans="1:15" s="11" customFormat="1" ht="30" customHeight="1">
      <c r="A253" s="29" t="s">
        <v>51</v>
      </c>
      <c r="B253" s="9"/>
      <c r="C253" s="33" t="s">
        <v>52</v>
      </c>
      <c r="D253" s="10"/>
      <c r="E253" s="10"/>
      <c r="F253" s="66">
        <f>F254+F263</f>
        <v>50712.1</v>
      </c>
      <c r="G253" s="54"/>
      <c r="H253" s="54"/>
      <c r="I253" s="54"/>
      <c r="J253" s="54"/>
      <c r="K253" s="54"/>
      <c r="L253" s="55"/>
      <c r="M253" s="55"/>
      <c r="N253" s="55"/>
      <c r="O253" s="46"/>
    </row>
    <row r="254" spans="1:11" ht="30" customHeight="1">
      <c r="A254" s="13" t="s">
        <v>75</v>
      </c>
      <c r="B254" s="12"/>
      <c r="C254" s="3" t="s">
        <v>52</v>
      </c>
      <c r="D254" s="4" t="s">
        <v>53</v>
      </c>
      <c r="E254" s="4"/>
      <c r="F254" s="65">
        <f>F255+F259</f>
        <v>7046</v>
      </c>
      <c r="G254" s="54"/>
      <c r="H254" s="54"/>
      <c r="I254" s="54"/>
      <c r="J254" s="54"/>
      <c r="K254" s="54"/>
    </row>
    <row r="255" spans="1:11" ht="30" customHeight="1">
      <c r="A255" s="13" t="s">
        <v>69</v>
      </c>
      <c r="B255" s="12"/>
      <c r="C255" s="3" t="s">
        <v>52</v>
      </c>
      <c r="D255" s="4" t="s">
        <v>244</v>
      </c>
      <c r="E255" s="4"/>
      <c r="F255" s="65">
        <f>F256</f>
        <v>1100</v>
      </c>
      <c r="G255" s="54"/>
      <c r="H255" s="54"/>
      <c r="I255" s="54"/>
      <c r="J255" s="54"/>
      <c r="K255" s="54"/>
    </row>
    <row r="256" spans="1:11" ht="30" customHeight="1">
      <c r="A256" s="59" t="s">
        <v>298</v>
      </c>
      <c r="B256" s="2"/>
      <c r="C256" s="3" t="s">
        <v>52</v>
      </c>
      <c r="D256" s="4" t="s">
        <v>244</v>
      </c>
      <c r="E256" s="4" t="s">
        <v>289</v>
      </c>
      <c r="F256" s="65">
        <f>F257</f>
        <v>1100</v>
      </c>
      <c r="G256" s="54"/>
      <c r="H256" s="54"/>
      <c r="I256" s="54"/>
      <c r="J256" s="54"/>
      <c r="K256" s="54"/>
    </row>
    <row r="257" spans="1:11" ht="30" customHeight="1">
      <c r="A257" s="59" t="s">
        <v>314</v>
      </c>
      <c r="B257" s="2"/>
      <c r="C257" s="3" t="s">
        <v>52</v>
      </c>
      <c r="D257" s="4" t="s">
        <v>244</v>
      </c>
      <c r="E257" s="4" t="s">
        <v>290</v>
      </c>
      <c r="F257" s="65">
        <f>F258</f>
        <v>1100</v>
      </c>
      <c r="G257" s="54"/>
      <c r="H257" s="54"/>
      <c r="I257" s="54"/>
      <c r="J257" s="54"/>
      <c r="K257" s="54"/>
    </row>
    <row r="258" spans="1:11" ht="31.5">
      <c r="A258" s="59" t="s">
        <v>301</v>
      </c>
      <c r="B258" s="2"/>
      <c r="C258" s="3" t="s">
        <v>52</v>
      </c>
      <c r="D258" s="4" t="s">
        <v>244</v>
      </c>
      <c r="E258" s="4" t="s">
        <v>282</v>
      </c>
      <c r="F258" s="65">
        <v>1100</v>
      </c>
      <c r="G258" s="54"/>
      <c r="H258" s="54"/>
      <c r="I258" s="54"/>
      <c r="J258" s="54"/>
      <c r="K258" s="54"/>
    </row>
    <row r="259" spans="1:11" ht="30" customHeight="1">
      <c r="A259" s="1" t="s">
        <v>35</v>
      </c>
      <c r="B259" s="2"/>
      <c r="C259" s="3" t="s">
        <v>52</v>
      </c>
      <c r="D259" s="4" t="s">
        <v>227</v>
      </c>
      <c r="E259" s="4"/>
      <c r="F259" s="65">
        <f>F262</f>
        <v>5946</v>
      </c>
      <c r="G259" s="54"/>
      <c r="H259" s="54"/>
      <c r="I259" s="54"/>
      <c r="J259" s="54"/>
      <c r="K259" s="54"/>
    </row>
    <row r="260" spans="1:11" ht="63">
      <c r="A260" s="1" t="s">
        <v>307</v>
      </c>
      <c r="B260" s="12"/>
      <c r="C260" s="3" t="s">
        <v>52</v>
      </c>
      <c r="D260" s="4" t="s">
        <v>227</v>
      </c>
      <c r="E260" s="4" t="s">
        <v>353</v>
      </c>
      <c r="F260" s="65">
        <f>F261</f>
        <v>5946</v>
      </c>
      <c r="G260" s="54"/>
      <c r="H260" s="54"/>
      <c r="I260" s="54"/>
      <c r="J260" s="54"/>
      <c r="K260" s="54"/>
    </row>
    <row r="261" spans="1:11" ht="30" customHeight="1">
      <c r="A261" s="1" t="s">
        <v>313</v>
      </c>
      <c r="B261" s="12"/>
      <c r="C261" s="3" t="s">
        <v>52</v>
      </c>
      <c r="D261" s="4" t="s">
        <v>227</v>
      </c>
      <c r="E261" s="4" t="s">
        <v>354</v>
      </c>
      <c r="F261" s="65">
        <f>F262</f>
        <v>5946</v>
      </c>
      <c r="G261" s="54"/>
      <c r="H261" s="54"/>
      <c r="I261" s="54"/>
      <c r="J261" s="54"/>
      <c r="K261" s="54"/>
    </row>
    <row r="262" spans="1:11" ht="78.75">
      <c r="A262" s="1" t="s">
        <v>312</v>
      </c>
      <c r="B262" s="2"/>
      <c r="C262" s="3" t="s">
        <v>52</v>
      </c>
      <c r="D262" s="4" t="s">
        <v>227</v>
      </c>
      <c r="E262" s="4" t="s">
        <v>350</v>
      </c>
      <c r="F262" s="65">
        <v>5946</v>
      </c>
      <c r="G262" s="54"/>
      <c r="H262" s="54"/>
      <c r="I262" s="54"/>
      <c r="J262" s="54"/>
      <c r="K262" s="54"/>
    </row>
    <row r="263" spans="1:11" ht="30" customHeight="1">
      <c r="A263" s="1" t="s">
        <v>123</v>
      </c>
      <c r="B263" s="2" t="s">
        <v>634</v>
      </c>
      <c r="C263" s="3" t="s">
        <v>52</v>
      </c>
      <c r="D263" s="4" t="s">
        <v>64</v>
      </c>
      <c r="E263" s="4"/>
      <c r="F263" s="65">
        <f>F264+F267+F271+F274</f>
        <v>43666.1</v>
      </c>
      <c r="G263" s="54"/>
      <c r="H263" s="54"/>
      <c r="I263" s="54"/>
      <c r="J263" s="54"/>
      <c r="K263" s="54"/>
    </row>
    <row r="264" spans="1:11" ht="65.25" customHeight="1">
      <c r="A264" s="1" t="s">
        <v>269</v>
      </c>
      <c r="B264" s="2" t="s">
        <v>634</v>
      </c>
      <c r="C264" s="3" t="s">
        <v>52</v>
      </c>
      <c r="D264" s="4" t="s">
        <v>268</v>
      </c>
      <c r="E264" s="4"/>
      <c r="F264" s="65">
        <f>F265</f>
        <v>29166.9</v>
      </c>
      <c r="G264" s="54"/>
      <c r="H264" s="54"/>
      <c r="I264" s="54"/>
      <c r="J264" s="54"/>
      <c r="K264" s="54"/>
    </row>
    <row r="265" spans="1:11" ht="65.25" customHeight="1">
      <c r="A265" s="1" t="s">
        <v>302</v>
      </c>
      <c r="B265" s="2" t="s">
        <v>634</v>
      </c>
      <c r="C265" s="3" t="s">
        <v>52</v>
      </c>
      <c r="D265" s="4" t="s">
        <v>268</v>
      </c>
      <c r="E265" s="4" t="s">
        <v>315</v>
      </c>
      <c r="F265" s="65">
        <f>F266</f>
        <v>29166.9</v>
      </c>
      <c r="G265" s="54"/>
      <c r="H265" s="54"/>
      <c r="I265" s="54"/>
      <c r="J265" s="54"/>
      <c r="K265" s="54"/>
    </row>
    <row r="266" spans="1:11" ht="30.75" customHeight="1">
      <c r="A266" s="1" t="s">
        <v>306</v>
      </c>
      <c r="B266" s="2" t="s">
        <v>634</v>
      </c>
      <c r="C266" s="3" t="s">
        <v>52</v>
      </c>
      <c r="D266" s="4" t="s">
        <v>268</v>
      </c>
      <c r="E266" s="4" t="s">
        <v>610</v>
      </c>
      <c r="F266" s="65">
        <v>29166.9</v>
      </c>
      <c r="G266" s="54"/>
      <c r="H266" s="54"/>
      <c r="I266" s="54"/>
      <c r="J266" s="54"/>
      <c r="K266" s="54"/>
    </row>
    <row r="267" spans="1:11" ht="31.5">
      <c r="A267" s="1" t="s">
        <v>124</v>
      </c>
      <c r="B267" s="2" t="s">
        <v>634</v>
      </c>
      <c r="C267" s="3" t="s">
        <v>52</v>
      </c>
      <c r="D267" s="4" t="s">
        <v>245</v>
      </c>
      <c r="E267" s="4"/>
      <c r="F267" s="65">
        <f>F268</f>
        <v>7660</v>
      </c>
      <c r="G267" s="54"/>
      <c r="H267" s="54"/>
      <c r="I267" s="54"/>
      <c r="J267" s="54"/>
      <c r="K267" s="54"/>
    </row>
    <row r="268" spans="1:11" ht="30" customHeight="1">
      <c r="A268" s="59" t="s">
        <v>298</v>
      </c>
      <c r="B268" s="2" t="s">
        <v>634</v>
      </c>
      <c r="C268" s="3" t="s">
        <v>52</v>
      </c>
      <c r="D268" s="4" t="s">
        <v>245</v>
      </c>
      <c r="E268" s="4" t="s">
        <v>289</v>
      </c>
      <c r="F268" s="65">
        <f>F269</f>
        <v>7660</v>
      </c>
      <c r="G268" s="54"/>
      <c r="H268" s="54"/>
      <c r="I268" s="54"/>
      <c r="J268" s="54"/>
      <c r="K268" s="54"/>
    </row>
    <row r="269" spans="1:11" ht="30" customHeight="1">
      <c r="A269" s="59" t="s">
        <v>314</v>
      </c>
      <c r="B269" s="2" t="s">
        <v>634</v>
      </c>
      <c r="C269" s="3" t="s">
        <v>52</v>
      </c>
      <c r="D269" s="4" t="s">
        <v>245</v>
      </c>
      <c r="E269" s="4" t="s">
        <v>290</v>
      </c>
      <c r="F269" s="65">
        <v>7660</v>
      </c>
      <c r="G269" s="54"/>
      <c r="H269" s="54"/>
      <c r="I269" s="54"/>
      <c r="J269" s="54"/>
      <c r="K269" s="54"/>
    </row>
    <row r="270" spans="1:11" ht="30" customHeight="1">
      <c r="A270" s="59" t="s">
        <v>301</v>
      </c>
      <c r="B270" s="2" t="s">
        <v>634</v>
      </c>
      <c r="C270" s="3" t="s">
        <v>52</v>
      </c>
      <c r="D270" s="4" t="s">
        <v>245</v>
      </c>
      <c r="E270" s="4" t="s">
        <v>282</v>
      </c>
      <c r="F270" s="65">
        <v>7660</v>
      </c>
      <c r="G270" s="54"/>
      <c r="H270" s="54"/>
      <c r="I270" s="54"/>
      <c r="J270" s="54"/>
      <c r="K270" s="54"/>
    </row>
    <row r="271" spans="1:11" ht="47.25">
      <c r="A271" s="1" t="s">
        <v>247</v>
      </c>
      <c r="B271" s="2" t="s">
        <v>634</v>
      </c>
      <c r="C271" s="3" t="s">
        <v>52</v>
      </c>
      <c r="D271" s="4" t="s">
        <v>246</v>
      </c>
      <c r="E271" s="4"/>
      <c r="F271" s="65">
        <f>F272</f>
        <v>2126.2</v>
      </c>
      <c r="G271" s="54"/>
      <c r="H271" s="54"/>
      <c r="I271" s="54"/>
      <c r="J271" s="54"/>
      <c r="K271" s="54"/>
    </row>
    <row r="272" spans="1:11" ht="31.5">
      <c r="A272" s="1" t="s">
        <v>302</v>
      </c>
      <c r="B272" s="2" t="s">
        <v>634</v>
      </c>
      <c r="C272" s="3" t="s">
        <v>52</v>
      </c>
      <c r="D272" s="4" t="s">
        <v>246</v>
      </c>
      <c r="E272" s="4" t="s">
        <v>315</v>
      </c>
      <c r="F272" s="65">
        <f>F273</f>
        <v>2126.2</v>
      </c>
      <c r="G272" s="54"/>
      <c r="H272" s="54"/>
      <c r="I272" s="54"/>
      <c r="J272" s="54"/>
      <c r="K272" s="54"/>
    </row>
    <row r="273" spans="1:11" ht="15.75">
      <c r="A273" s="1" t="s">
        <v>306</v>
      </c>
      <c r="B273" s="2" t="s">
        <v>634</v>
      </c>
      <c r="C273" s="3" t="s">
        <v>52</v>
      </c>
      <c r="D273" s="4" t="s">
        <v>246</v>
      </c>
      <c r="E273" s="4" t="s">
        <v>610</v>
      </c>
      <c r="F273" s="65">
        <v>2126.2</v>
      </c>
      <c r="G273" s="54"/>
      <c r="H273" s="54"/>
      <c r="I273" s="54"/>
      <c r="J273" s="54"/>
      <c r="K273" s="54"/>
    </row>
    <row r="274" spans="1:11" ht="30" customHeight="1">
      <c r="A274" s="1" t="s">
        <v>35</v>
      </c>
      <c r="B274" s="2"/>
      <c r="C274" s="3" t="s">
        <v>52</v>
      </c>
      <c r="D274" s="4" t="s">
        <v>224</v>
      </c>
      <c r="E274" s="4"/>
      <c r="F274" s="65">
        <f>F277</f>
        <v>4713</v>
      </c>
      <c r="G274" s="54"/>
      <c r="H274" s="54"/>
      <c r="I274" s="54"/>
      <c r="J274" s="54"/>
      <c r="K274" s="54"/>
    </row>
    <row r="275" spans="1:11" ht="63">
      <c r="A275" s="1" t="s">
        <v>307</v>
      </c>
      <c r="B275" s="12"/>
      <c r="C275" s="3" t="s">
        <v>52</v>
      </c>
      <c r="D275" s="4" t="s">
        <v>224</v>
      </c>
      <c r="E275" s="4" t="s">
        <v>353</v>
      </c>
      <c r="F275" s="65">
        <f>F276</f>
        <v>4713</v>
      </c>
      <c r="G275" s="54"/>
      <c r="H275" s="54"/>
      <c r="I275" s="54"/>
      <c r="J275" s="54"/>
      <c r="K275" s="54"/>
    </row>
    <row r="276" spans="1:11" ht="30" customHeight="1">
      <c r="A276" s="1" t="s">
        <v>313</v>
      </c>
      <c r="B276" s="12"/>
      <c r="C276" s="3" t="s">
        <v>52</v>
      </c>
      <c r="D276" s="4" t="s">
        <v>224</v>
      </c>
      <c r="E276" s="4" t="s">
        <v>354</v>
      </c>
      <c r="F276" s="65">
        <f>F277</f>
        <v>4713</v>
      </c>
      <c r="G276" s="54"/>
      <c r="H276" s="54"/>
      <c r="I276" s="54"/>
      <c r="J276" s="54"/>
      <c r="K276" s="54"/>
    </row>
    <row r="277" spans="1:11" ht="78.75">
      <c r="A277" s="1" t="s">
        <v>312</v>
      </c>
      <c r="B277" s="2"/>
      <c r="C277" s="3" t="s">
        <v>52</v>
      </c>
      <c r="D277" s="4" t="s">
        <v>224</v>
      </c>
      <c r="E277" s="4" t="s">
        <v>350</v>
      </c>
      <c r="F277" s="65">
        <v>4713</v>
      </c>
      <c r="G277" s="54"/>
      <c r="H277" s="54"/>
      <c r="I277" s="54"/>
      <c r="J277" s="54"/>
      <c r="K277" s="54"/>
    </row>
    <row r="278" spans="1:15" s="11" customFormat="1" ht="30" customHeight="1">
      <c r="A278" s="29" t="s">
        <v>45</v>
      </c>
      <c r="B278" s="9"/>
      <c r="C278" s="33" t="s">
        <v>46</v>
      </c>
      <c r="D278" s="10"/>
      <c r="E278" s="10"/>
      <c r="F278" s="66">
        <f>F279+F284+F289</f>
        <v>38587</v>
      </c>
      <c r="G278" s="54"/>
      <c r="H278" s="54"/>
      <c r="I278" s="54"/>
      <c r="J278" s="54"/>
      <c r="K278" s="54"/>
      <c r="L278" s="55"/>
      <c r="M278" s="55"/>
      <c r="N278" s="55"/>
      <c r="O278" s="46"/>
    </row>
    <row r="279" spans="1:11" ht="30" customHeight="1">
      <c r="A279" s="13" t="s">
        <v>47</v>
      </c>
      <c r="B279" s="12"/>
      <c r="C279" s="3" t="s">
        <v>46</v>
      </c>
      <c r="D279" s="4" t="s">
        <v>48</v>
      </c>
      <c r="E279" s="4"/>
      <c r="F279" s="65">
        <f>F280</f>
        <v>2060</v>
      </c>
      <c r="G279" s="54"/>
      <c r="H279" s="54"/>
      <c r="I279" s="54"/>
      <c r="J279" s="54"/>
      <c r="K279" s="54"/>
    </row>
    <row r="280" spans="1:11" ht="30" customHeight="1">
      <c r="A280" s="1" t="s">
        <v>35</v>
      </c>
      <c r="B280" s="2"/>
      <c r="C280" s="3" t="s">
        <v>46</v>
      </c>
      <c r="D280" s="4" t="s">
        <v>125</v>
      </c>
      <c r="E280" s="4"/>
      <c r="F280" s="65">
        <f>F283</f>
        <v>2060</v>
      </c>
      <c r="G280" s="54"/>
      <c r="H280" s="54"/>
      <c r="I280" s="54"/>
      <c r="J280" s="54"/>
      <c r="K280" s="54"/>
    </row>
    <row r="281" spans="1:11" ht="63">
      <c r="A281" s="1" t="s">
        <v>307</v>
      </c>
      <c r="B281" s="12"/>
      <c r="C281" s="3" t="s">
        <v>46</v>
      </c>
      <c r="D281" s="4" t="s">
        <v>125</v>
      </c>
      <c r="E281" s="4" t="s">
        <v>353</v>
      </c>
      <c r="F281" s="65">
        <f>F282</f>
        <v>2060</v>
      </c>
      <c r="G281" s="54"/>
      <c r="H281" s="54"/>
      <c r="I281" s="54"/>
      <c r="J281" s="54"/>
      <c r="K281" s="54"/>
    </row>
    <row r="282" spans="1:11" ht="30" customHeight="1">
      <c r="A282" s="1" t="s">
        <v>313</v>
      </c>
      <c r="B282" s="12"/>
      <c r="C282" s="3" t="s">
        <v>46</v>
      </c>
      <c r="D282" s="4" t="s">
        <v>125</v>
      </c>
      <c r="E282" s="4" t="s">
        <v>354</v>
      </c>
      <c r="F282" s="65">
        <f>F283</f>
        <v>2060</v>
      </c>
      <c r="G282" s="54"/>
      <c r="H282" s="54"/>
      <c r="I282" s="54"/>
      <c r="J282" s="54"/>
      <c r="K282" s="54"/>
    </row>
    <row r="283" spans="1:11" ht="78.75">
      <c r="A283" s="1" t="s">
        <v>312</v>
      </c>
      <c r="B283" s="2"/>
      <c r="C283" s="3" t="s">
        <v>46</v>
      </c>
      <c r="D283" s="4" t="s">
        <v>125</v>
      </c>
      <c r="E283" s="4" t="s">
        <v>350</v>
      </c>
      <c r="F283" s="65">
        <v>2060</v>
      </c>
      <c r="G283" s="54"/>
      <c r="H283" s="54"/>
      <c r="I283" s="54"/>
      <c r="J283" s="54"/>
      <c r="K283" s="54"/>
    </row>
    <row r="284" spans="1:11" ht="30" customHeight="1">
      <c r="A284" s="16" t="s">
        <v>68</v>
      </c>
      <c r="B284" s="3"/>
      <c r="C284" s="3" t="s">
        <v>46</v>
      </c>
      <c r="D284" s="4" t="s">
        <v>67</v>
      </c>
      <c r="E284" s="4"/>
      <c r="F284" s="65">
        <f>F285</f>
        <v>2460</v>
      </c>
      <c r="G284" s="54"/>
      <c r="H284" s="54"/>
      <c r="I284" s="54"/>
      <c r="J284" s="54"/>
      <c r="K284" s="54"/>
    </row>
    <row r="285" spans="1:11" ht="30" customHeight="1">
      <c r="A285" s="1" t="s">
        <v>69</v>
      </c>
      <c r="B285" s="2"/>
      <c r="C285" s="3" t="s">
        <v>46</v>
      </c>
      <c r="D285" s="4" t="s">
        <v>126</v>
      </c>
      <c r="E285" s="4"/>
      <c r="F285" s="65">
        <f>F286</f>
        <v>2460</v>
      </c>
      <c r="G285" s="54"/>
      <c r="H285" s="54"/>
      <c r="I285" s="54"/>
      <c r="J285" s="54"/>
      <c r="K285" s="54"/>
    </row>
    <row r="286" spans="1:11" ht="31.5">
      <c r="A286" s="59" t="s">
        <v>298</v>
      </c>
      <c r="B286" s="2" t="s">
        <v>634</v>
      </c>
      <c r="C286" s="3" t="s">
        <v>46</v>
      </c>
      <c r="D286" s="4" t="s">
        <v>126</v>
      </c>
      <c r="E286" s="4" t="s">
        <v>289</v>
      </c>
      <c r="F286" s="65">
        <f>F287</f>
        <v>2460</v>
      </c>
      <c r="G286" s="54"/>
      <c r="H286" s="54"/>
      <c r="I286" s="54"/>
      <c r="J286" s="54"/>
      <c r="K286" s="54"/>
    </row>
    <row r="287" spans="1:11" ht="30" customHeight="1">
      <c r="A287" s="59" t="s">
        <v>314</v>
      </c>
      <c r="B287" s="2" t="s">
        <v>634</v>
      </c>
      <c r="C287" s="3" t="s">
        <v>46</v>
      </c>
      <c r="D287" s="4" t="s">
        <v>126</v>
      </c>
      <c r="E287" s="4" t="s">
        <v>290</v>
      </c>
      <c r="F287" s="65">
        <f>F288</f>
        <v>2460</v>
      </c>
      <c r="G287" s="54"/>
      <c r="H287" s="54"/>
      <c r="I287" s="54"/>
      <c r="J287" s="54"/>
      <c r="K287" s="54"/>
    </row>
    <row r="288" spans="1:11" ht="30" customHeight="1">
      <c r="A288" s="59" t="s">
        <v>301</v>
      </c>
      <c r="B288" s="2" t="s">
        <v>634</v>
      </c>
      <c r="C288" s="3" t="s">
        <v>46</v>
      </c>
      <c r="D288" s="4" t="s">
        <v>126</v>
      </c>
      <c r="E288" s="4" t="s">
        <v>282</v>
      </c>
      <c r="F288" s="65">
        <v>2460</v>
      </c>
      <c r="G288" s="54"/>
      <c r="H288" s="54"/>
      <c r="I288" s="54"/>
      <c r="J288" s="54"/>
      <c r="K288" s="54"/>
    </row>
    <row r="289" spans="1:11" ht="94.5">
      <c r="A289" s="1" t="s">
        <v>72</v>
      </c>
      <c r="B289" s="2"/>
      <c r="C289" s="3" t="s">
        <v>46</v>
      </c>
      <c r="D289" s="4" t="s">
        <v>54</v>
      </c>
      <c r="E289" s="4"/>
      <c r="F289" s="65">
        <f>F290</f>
        <v>34067</v>
      </c>
      <c r="G289" s="54" t="s">
        <v>351</v>
      </c>
      <c r="H289" s="54" t="s">
        <v>352</v>
      </c>
      <c r="I289" s="54"/>
      <c r="J289" s="54"/>
      <c r="K289" s="54"/>
    </row>
    <row r="290" spans="1:11" ht="30" customHeight="1">
      <c r="A290" s="13" t="s">
        <v>35</v>
      </c>
      <c r="B290" s="2" t="s">
        <v>634</v>
      </c>
      <c r="C290" s="3" t="s">
        <v>46</v>
      </c>
      <c r="D290" s="4" t="s">
        <v>127</v>
      </c>
      <c r="E290" s="4"/>
      <c r="F290" s="65">
        <f>F291+F294+F298+F301</f>
        <v>34067</v>
      </c>
      <c r="I290" s="54"/>
      <c r="J290" s="54"/>
      <c r="K290" s="54"/>
    </row>
    <row r="291" spans="1:11" ht="94.5">
      <c r="A291" s="13" t="s">
        <v>285</v>
      </c>
      <c r="B291" s="2" t="s">
        <v>634</v>
      </c>
      <c r="C291" s="3" t="s">
        <v>46</v>
      </c>
      <c r="D291" s="4" t="s">
        <v>127</v>
      </c>
      <c r="E291" s="4" t="s">
        <v>283</v>
      </c>
      <c r="F291" s="65">
        <f>F292</f>
        <v>21415</v>
      </c>
      <c r="G291" s="54"/>
      <c r="H291" s="54"/>
      <c r="I291" s="54"/>
      <c r="J291" s="54"/>
      <c r="K291" s="54"/>
    </row>
    <row r="292" spans="1:11" ht="30" customHeight="1">
      <c r="A292" s="13" t="s">
        <v>286</v>
      </c>
      <c r="B292" s="2" t="s">
        <v>634</v>
      </c>
      <c r="C292" s="3" t="s">
        <v>46</v>
      </c>
      <c r="D292" s="4" t="s">
        <v>127</v>
      </c>
      <c r="E292" s="4" t="s">
        <v>284</v>
      </c>
      <c r="F292" s="65">
        <f>F293</f>
        <v>21415</v>
      </c>
      <c r="G292" s="54"/>
      <c r="H292" s="54"/>
      <c r="I292" s="54"/>
      <c r="J292" s="54"/>
      <c r="K292" s="54"/>
    </row>
    <row r="293" spans="1:11" ht="30" customHeight="1">
      <c r="A293" s="1" t="s">
        <v>287</v>
      </c>
      <c r="B293" s="2" t="s">
        <v>634</v>
      </c>
      <c r="C293" s="3" t="s">
        <v>46</v>
      </c>
      <c r="D293" s="4" t="s">
        <v>127</v>
      </c>
      <c r="E293" s="4" t="s">
        <v>279</v>
      </c>
      <c r="F293" s="65">
        <f>G293+H293</f>
        <v>21415</v>
      </c>
      <c r="G293" s="54">
        <v>20866</v>
      </c>
      <c r="H293" s="54">
        <v>549</v>
      </c>
      <c r="I293" s="54"/>
      <c r="J293" s="54"/>
      <c r="K293" s="54"/>
    </row>
    <row r="294" spans="1:11" ht="30" customHeight="1">
      <c r="A294" s="59" t="s">
        <v>298</v>
      </c>
      <c r="B294" s="2" t="s">
        <v>634</v>
      </c>
      <c r="C294" s="3" t="s">
        <v>46</v>
      </c>
      <c r="D294" s="4" t="s">
        <v>127</v>
      </c>
      <c r="E294" s="4" t="s">
        <v>289</v>
      </c>
      <c r="F294" s="65">
        <f>F295</f>
        <v>8197</v>
      </c>
      <c r="G294" s="54"/>
      <c r="H294" s="54"/>
      <c r="I294" s="54"/>
      <c r="J294" s="54"/>
      <c r="K294" s="54"/>
    </row>
    <row r="295" spans="1:11" ht="30" customHeight="1">
      <c r="A295" s="59" t="s">
        <v>314</v>
      </c>
      <c r="B295" s="2" t="s">
        <v>634</v>
      </c>
      <c r="C295" s="3" t="s">
        <v>46</v>
      </c>
      <c r="D295" s="4" t="s">
        <v>127</v>
      </c>
      <c r="E295" s="4" t="s">
        <v>290</v>
      </c>
      <c r="F295" s="65">
        <f>F296+F297</f>
        <v>8197</v>
      </c>
      <c r="G295" s="54"/>
      <c r="H295" s="54"/>
      <c r="I295" s="54"/>
      <c r="J295" s="54"/>
      <c r="K295" s="54"/>
    </row>
    <row r="296" spans="1:11" ht="30" customHeight="1">
      <c r="A296" s="59" t="s">
        <v>299</v>
      </c>
      <c r="B296" s="2" t="s">
        <v>634</v>
      </c>
      <c r="C296" s="3" t="s">
        <v>46</v>
      </c>
      <c r="D296" s="4" t="s">
        <v>127</v>
      </c>
      <c r="E296" s="4" t="s">
        <v>280</v>
      </c>
      <c r="F296" s="65">
        <f>G296+H296</f>
        <v>756</v>
      </c>
      <c r="G296" s="54">
        <v>630</v>
      </c>
      <c r="H296" s="54">
        <v>126</v>
      </c>
      <c r="I296" s="54"/>
      <c r="J296" s="54"/>
      <c r="K296" s="54"/>
    </row>
    <row r="297" spans="1:11" ht="31.5">
      <c r="A297" s="59" t="s">
        <v>301</v>
      </c>
      <c r="B297" s="2" t="s">
        <v>634</v>
      </c>
      <c r="C297" s="3" t="s">
        <v>46</v>
      </c>
      <c r="D297" s="4" t="s">
        <v>127</v>
      </c>
      <c r="E297" s="4" t="s">
        <v>282</v>
      </c>
      <c r="F297" s="65">
        <f>G297+H297</f>
        <v>7441</v>
      </c>
      <c r="G297" s="54">
        <v>7324</v>
      </c>
      <c r="H297" s="54">
        <v>117</v>
      </c>
      <c r="I297" s="54"/>
      <c r="J297" s="54"/>
      <c r="K297" s="54"/>
    </row>
    <row r="298" spans="1:11" ht="30" customHeight="1">
      <c r="A298" s="1" t="s">
        <v>307</v>
      </c>
      <c r="B298" s="2" t="s">
        <v>634</v>
      </c>
      <c r="C298" s="3" t="s">
        <v>46</v>
      </c>
      <c r="D298" s="4" t="s">
        <v>127</v>
      </c>
      <c r="E298" s="4" t="s">
        <v>353</v>
      </c>
      <c r="F298" s="65">
        <f>F299</f>
        <v>4332</v>
      </c>
      <c r="G298" s="54"/>
      <c r="H298" s="54"/>
      <c r="I298" s="54"/>
      <c r="J298" s="54"/>
      <c r="K298" s="54"/>
    </row>
    <row r="299" spans="1:11" ht="30" customHeight="1">
      <c r="A299" s="1" t="s">
        <v>313</v>
      </c>
      <c r="B299" s="2" t="s">
        <v>634</v>
      </c>
      <c r="C299" s="3" t="s">
        <v>46</v>
      </c>
      <c r="D299" s="4" t="s">
        <v>127</v>
      </c>
      <c r="E299" s="4" t="s">
        <v>354</v>
      </c>
      <c r="F299" s="65">
        <f>F300</f>
        <v>4332</v>
      </c>
      <c r="G299" s="54"/>
      <c r="H299" s="54"/>
      <c r="I299" s="54"/>
      <c r="J299" s="54"/>
      <c r="K299" s="54"/>
    </row>
    <row r="300" spans="1:11" ht="30" customHeight="1">
      <c r="A300" s="1" t="s">
        <v>312</v>
      </c>
      <c r="B300" s="2" t="s">
        <v>634</v>
      </c>
      <c r="C300" s="3" t="s">
        <v>46</v>
      </c>
      <c r="D300" s="4" t="s">
        <v>127</v>
      </c>
      <c r="E300" s="4" t="s">
        <v>350</v>
      </c>
      <c r="F300" s="65">
        <v>4332</v>
      </c>
      <c r="G300" s="54"/>
      <c r="H300" s="54"/>
      <c r="I300" s="54"/>
      <c r="J300" s="54"/>
      <c r="K300" s="54"/>
    </row>
    <row r="301" spans="1:11" ht="30" customHeight="1">
      <c r="A301" s="82" t="s">
        <v>327</v>
      </c>
      <c r="B301" s="2" t="s">
        <v>634</v>
      </c>
      <c r="C301" s="3" t="s">
        <v>46</v>
      </c>
      <c r="D301" s="4" t="s">
        <v>127</v>
      </c>
      <c r="E301" s="4" t="s">
        <v>324</v>
      </c>
      <c r="F301" s="65">
        <f>F302</f>
        <v>123</v>
      </c>
      <c r="G301" s="54"/>
      <c r="H301" s="54"/>
      <c r="I301" s="54"/>
      <c r="J301" s="54"/>
      <c r="K301" s="54"/>
    </row>
    <row r="302" spans="1:11" ht="30" customHeight="1">
      <c r="A302" s="82" t="s">
        <v>575</v>
      </c>
      <c r="B302" s="2" t="s">
        <v>634</v>
      </c>
      <c r="C302" s="3" t="s">
        <v>46</v>
      </c>
      <c r="D302" s="4" t="s">
        <v>127</v>
      </c>
      <c r="E302" s="4" t="s">
        <v>629</v>
      </c>
      <c r="F302" s="65">
        <f>F303+F304</f>
        <v>123</v>
      </c>
      <c r="G302" s="54"/>
      <c r="H302" s="54"/>
      <c r="I302" s="54"/>
      <c r="J302" s="54"/>
      <c r="K302" s="54"/>
    </row>
    <row r="303" spans="1:11" ht="30" customHeight="1">
      <c r="A303" s="82" t="s">
        <v>577</v>
      </c>
      <c r="B303" s="2" t="s">
        <v>634</v>
      </c>
      <c r="C303" s="3" t="s">
        <v>46</v>
      </c>
      <c r="D303" s="4" t="s">
        <v>127</v>
      </c>
      <c r="E303" s="4" t="s">
        <v>630</v>
      </c>
      <c r="F303" s="65">
        <f>G303</f>
        <v>75</v>
      </c>
      <c r="G303" s="54">
        <v>75</v>
      </c>
      <c r="H303" s="54"/>
      <c r="I303" s="54"/>
      <c r="J303" s="54"/>
      <c r="K303" s="54"/>
    </row>
    <row r="304" spans="1:11" ht="30" customHeight="1">
      <c r="A304" s="82" t="s">
        <v>579</v>
      </c>
      <c r="B304" s="2" t="s">
        <v>634</v>
      </c>
      <c r="C304" s="3" t="s">
        <v>46</v>
      </c>
      <c r="D304" s="4" t="s">
        <v>127</v>
      </c>
      <c r="E304" s="4" t="s">
        <v>631</v>
      </c>
      <c r="F304" s="65">
        <f>G304</f>
        <v>48</v>
      </c>
      <c r="G304" s="54">
        <v>48</v>
      </c>
      <c r="H304" s="54"/>
      <c r="I304" s="54"/>
      <c r="J304" s="54"/>
      <c r="K304" s="54"/>
    </row>
    <row r="305" spans="1:15" s="27" customFormat="1" ht="30" customHeight="1">
      <c r="A305" s="23" t="s">
        <v>276</v>
      </c>
      <c r="B305" s="24"/>
      <c r="C305" s="25" t="s">
        <v>49</v>
      </c>
      <c r="D305" s="26"/>
      <c r="E305" s="26"/>
      <c r="F305" s="63">
        <f>F306+F333</f>
        <v>33088.9</v>
      </c>
      <c r="G305" s="73" t="s">
        <v>605</v>
      </c>
      <c r="H305" s="73" t="s">
        <v>606</v>
      </c>
      <c r="I305" s="54"/>
      <c r="J305" s="54"/>
      <c r="K305" s="54"/>
      <c r="L305" s="55"/>
      <c r="M305" s="55"/>
      <c r="N305" s="55"/>
      <c r="O305" s="45"/>
    </row>
    <row r="306" spans="1:15" s="11" customFormat="1" ht="30" customHeight="1">
      <c r="A306" s="29" t="s">
        <v>13</v>
      </c>
      <c r="B306" s="9"/>
      <c r="C306" s="9" t="s">
        <v>50</v>
      </c>
      <c r="D306" s="10"/>
      <c r="E306" s="10"/>
      <c r="F306" s="66">
        <f>F311+F316+F321+F326</f>
        <v>31418.9</v>
      </c>
      <c r="G306" s="54">
        <f>F311</f>
        <v>252.9</v>
      </c>
      <c r="H306" s="54">
        <f>F305-G306</f>
        <v>32836</v>
      </c>
      <c r="I306" s="54"/>
      <c r="J306" s="54"/>
      <c r="K306" s="54"/>
      <c r="L306" s="55"/>
      <c r="M306" s="55"/>
      <c r="N306" s="55"/>
      <c r="O306" s="46"/>
    </row>
    <row r="307" spans="1:15" s="11" customFormat="1" ht="30" customHeight="1" hidden="1">
      <c r="A307" s="1" t="s">
        <v>137</v>
      </c>
      <c r="B307" s="17"/>
      <c r="C307" s="12" t="s">
        <v>50</v>
      </c>
      <c r="D307" s="39" t="s">
        <v>136</v>
      </c>
      <c r="E307" s="39"/>
      <c r="F307" s="64">
        <f>F308</f>
        <v>0</v>
      </c>
      <c r="G307" s="54"/>
      <c r="H307" s="54"/>
      <c r="I307" s="54"/>
      <c r="J307" s="54"/>
      <c r="K307" s="54"/>
      <c r="L307" s="55"/>
      <c r="M307" s="55"/>
      <c r="N307" s="55"/>
      <c r="O307" s="46"/>
    </row>
    <row r="308" spans="1:15" s="11" customFormat="1" ht="30" customHeight="1" hidden="1">
      <c r="A308" s="1" t="s">
        <v>138</v>
      </c>
      <c r="B308" s="17"/>
      <c r="C308" s="12" t="s">
        <v>50</v>
      </c>
      <c r="D308" s="38">
        <v>1020200</v>
      </c>
      <c r="E308" s="39"/>
      <c r="F308" s="64">
        <f>F309</f>
        <v>0</v>
      </c>
      <c r="G308" s="54"/>
      <c r="H308" s="54"/>
      <c r="I308" s="54"/>
      <c r="J308" s="54"/>
      <c r="K308" s="54"/>
      <c r="L308" s="55"/>
      <c r="M308" s="55"/>
      <c r="N308" s="55"/>
      <c r="O308" s="46"/>
    </row>
    <row r="309" spans="1:15" s="11" customFormat="1" ht="30" customHeight="1" hidden="1">
      <c r="A309" s="1" t="s">
        <v>140</v>
      </c>
      <c r="B309" s="17"/>
      <c r="C309" s="12" t="s">
        <v>50</v>
      </c>
      <c r="D309" s="38">
        <v>1020201</v>
      </c>
      <c r="E309" s="39"/>
      <c r="F309" s="64">
        <f>F310</f>
        <v>0</v>
      </c>
      <c r="G309" s="54"/>
      <c r="H309" s="54"/>
      <c r="I309" s="54"/>
      <c r="J309" s="54"/>
      <c r="K309" s="54"/>
      <c r="L309" s="55"/>
      <c r="M309" s="55"/>
      <c r="N309" s="55"/>
      <c r="O309" s="46"/>
    </row>
    <row r="310" spans="1:15" s="11" customFormat="1" ht="30" customHeight="1" hidden="1">
      <c r="A310" s="1" t="s">
        <v>141</v>
      </c>
      <c r="B310" s="17"/>
      <c r="C310" s="12" t="s">
        <v>50</v>
      </c>
      <c r="D310" s="38">
        <v>1020201</v>
      </c>
      <c r="E310" s="39" t="s">
        <v>139</v>
      </c>
      <c r="F310" s="64">
        <v>0</v>
      </c>
      <c r="G310" s="54"/>
      <c r="H310" s="54"/>
      <c r="I310" s="54"/>
      <c r="J310" s="54"/>
      <c r="K310" s="54"/>
      <c r="L310" s="55"/>
      <c r="M310" s="55"/>
      <c r="N310" s="55"/>
      <c r="O310" s="46"/>
    </row>
    <row r="311" spans="1:15" s="11" customFormat="1" ht="30" customHeight="1">
      <c r="A311" s="1" t="s">
        <v>635</v>
      </c>
      <c r="B311" s="2" t="s">
        <v>636</v>
      </c>
      <c r="C311" s="12" t="s">
        <v>50</v>
      </c>
      <c r="D311" s="39" t="s">
        <v>637</v>
      </c>
      <c r="E311" s="39"/>
      <c r="F311" s="64">
        <f>F312</f>
        <v>252.9</v>
      </c>
      <c r="G311" s="54"/>
      <c r="H311" s="54"/>
      <c r="I311" s="54"/>
      <c r="J311" s="54"/>
      <c r="K311" s="54"/>
      <c r="L311" s="55"/>
      <c r="M311" s="55"/>
      <c r="N311" s="55"/>
      <c r="O311" s="46"/>
    </row>
    <row r="312" spans="1:15" s="11" customFormat="1" ht="30" customHeight="1">
      <c r="A312" s="1" t="s">
        <v>270</v>
      </c>
      <c r="B312" s="2" t="s">
        <v>636</v>
      </c>
      <c r="C312" s="12" t="s">
        <v>50</v>
      </c>
      <c r="D312" s="39" t="s">
        <v>638</v>
      </c>
      <c r="E312" s="39"/>
      <c r="F312" s="64">
        <f>F313</f>
        <v>252.9</v>
      </c>
      <c r="G312" s="54"/>
      <c r="H312" s="54"/>
      <c r="I312" s="54"/>
      <c r="J312" s="54"/>
      <c r="K312" s="54"/>
      <c r="L312" s="55"/>
      <c r="M312" s="55"/>
      <c r="N312" s="55"/>
      <c r="O312" s="46"/>
    </row>
    <row r="313" spans="1:15" s="11" customFormat="1" ht="30" customHeight="1">
      <c r="A313" s="1" t="s">
        <v>307</v>
      </c>
      <c r="B313" s="2" t="s">
        <v>636</v>
      </c>
      <c r="C313" s="12" t="s">
        <v>50</v>
      </c>
      <c r="D313" s="39" t="s">
        <v>638</v>
      </c>
      <c r="E313" s="4" t="s">
        <v>353</v>
      </c>
      <c r="F313" s="65">
        <f>F314</f>
        <v>252.9</v>
      </c>
      <c r="G313" s="54"/>
      <c r="H313" s="54"/>
      <c r="I313" s="54"/>
      <c r="J313" s="54"/>
      <c r="K313" s="54"/>
      <c r="L313" s="55"/>
      <c r="M313" s="55"/>
      <c r="N313" s="55"/>
      <c r="O313" s="46"/>
    </row>
    <row r="314" spans="1:15" s="11" customFormat="1" ht="30" customHeight="1">
      <c r="A314" s="1" t="s">
        <v>313</v>
      </c>
      <c r="B314" s="2" t="s">
        <v>636</v>
      </c>
      <c r="C314" s="12" t="s">
        <v>50</v>
      </c>
      <c r="D314" s="39" t="s">
        <v>638</v>
      </c>
      <c r="E314" s="4" t="s">
        <v>354</v>
      </c>
      <c r="F314" s="65">
        <f>F315</f>
        <v>252.9</v>
      </c>
      <c r="G314" s="54"/>
      <c r="H314" s="54"/>
      <c r="I314" s="54"/>
      <c r="J314" s="54"/>
      <c r="K314" s="54"/>
      <c r="L314" s="55"/>
      <c r="M314" s="55"/>
      <c r="N314" s="55"/>
      <c r="O314" s="46"/>
    </row>
    <row r="315" spans="1:15" s="11" customFormat="1" ht="30" customHeight="1">
      <c r="A315" s="1" t="s">
        <v>537</v>
      </c>
      <c r="B315" s="2" t="s">
        <v>636</v>
      </c>
      <c r="C315" s="12" t="s">
        <v>50</v>
      </c>
      <c r="D315" s="39" t="s">
        <v>638</v>
      </c>
      <c r="E315" s="4" t="s">
        <v>621</v>
      </c>
      <c r="F315" s="65">
        <v>252.9</v>
      </c>
      <c r="G315" s="54"/>
      <c r="H315" s="54"/>
      <c r="I315" s="54"/>
      <c r="J315" s="54"/>
      <c r="K315" s="54"/>
      <c r="L315" s="55"/>
      <c r="M315" s="55"/>
      <c r="N315" s="55"/>
      <c r="O315" s="46"/>
    </row>
    <row r="316" spans="1:11" ht="30" customHeight="1">
      <c r="A316" s="16" t="s">
        <v>70</v>
      </c>
      <c r="B316" s="3"/>
      <c r="C316" s="12" t="s">
        <v>50</v>
      </c>
      <c r="D316" s="4" t="s">
        <v>71</v>
      </c>
      <c r="E316" s="4"/>
      <c r="F316" s="65">
        <f>F317</f>
        <v>6144</v>
      </c>
      <c r="G316" s="54"/>
      <c r="H316" s="54"/>
      <c r="I316" s="54"/>
      <c r="J316" s="54"/>
      <c r="K316" s="54"/>
    </row>
    <row r="317" spans="1:11" ht="30" customHeight="1">
      <c r="A317" s="13" t="s">
        <v>35</v>
      </c>
      <c r="B317" s="12"/>
      <c r="C317" s="12" t="s">
        <v>50</v>
      </c>
      <c r="D317" s="4" t="s">
        <v>128</v>
      </c>
      <c r="E317" s="4"/>
      <c r="F317" s="65">
        <f>F320</f>
        <v>6144</v>
      </c>
      <c r="G317" s="54"/>
      <c r="H317" s="54"/>
      <c r="I317" s="54"/>
      <c r="J317" s="54"/>
      <c r="K317" s="54"/>
    </row>
    <row r="318" spans="1:11" ht="63">
      <c r="A318" s="1" t="s">
        <v>307</v>
      </c>
      <c r="B318" s="12"/>
      <c r="C318" s="12" t="s">
        <v>50</v>
      </c>
      <c r="D318" s="4" t="s">
        <v>128</v>
      </c>
      <c r="E318" s="4" t="s">
        <v>353</v>
      </c>
      <c r="F318" s="65">
        <f>F319</f>
        <v>6144</v>
      </c>
      <c r="G318" s="54"/>
      <c r="H318" s="54"/>
      <c r="I318" s="54"/>
      <c r="J318" s="54"/>
      <c r="K318" s="54"/>
    </row>
    <row r="319" spans="1:11" ht="30" customHeight="1">
      <c r="A319" s="1" t="s">
        <v>313</v>
      </c>
      <c r="B319" s="12"/>
      <c r="C319" s="12" t="s">
        <v>50</v>
      </c>
      <c r="D319" s="4" t="s">
        <v>128</v>
      </c>
      <c r="E319" s="4" t="s">
        <v>354</v>
      </c>
      <c r="F319" s="65">
        <f>F320</f>
        <v>6144</v>
      </c>
      <c r="G319" s="54"/>
      <c r="H319" s="54"/>
      <c r="I319" s="54"/>
      <c r="J319" s="54"/>
      <c r="K319" s="54"/>
    </row>
    <row r="320" spans="1:11" ht="78.75">
      <c r="A320" s="1" t="s">
        <v>312</v>
      </c>
      <c r="B320" s="2"/>
      <c r="C320" s="12" t="s">
        <v>50</v>
      </c>
      <c r="D320" s="4" t="s">
        <v>128</v>
      </c>
      <c r="E320" s="4" t="s">
        <v>350</v>
      </c>
      <c r="F320" s="65">
        <v>6144</v>
      </c>
      <c r="G320" s="54"/>
      <c r="H320" s="54"/>
      <c r="I320" s="54"/>
      <c r="J320" s="54"/>
      <c r="K320" s="54"/>
    </row>
    <row r="321" spans="1:11" ht="30" customHeight="1">
      <c r="A321" s="13" t="s">
        <v>14</v>
      </c>
      <c r="B321" s="12"/>
      <c r="C321" s="12" t="s">
        <v>50</v>
      </c>
      <c r="D321" s="6">
        <v>4420000</v>
      </c>
      <c r="E321" s="4"/>
      <c r="F321" s="65">
        <f>F322</f>
        <v>11758</v>
      </c>
      <c r="G321" s="54"/>
      <c r="H321" s="54"/>
      <c r="I321" s="54"/>
      <c r="J321" s="54"/>
      <c r="K321" s="54"/>
    </row>
    <row r="322" spans="1:11" ht="30" customHeight="1">
      <c r="A322" s="13" t="s">
        <v>35</v>
      </c>
      <c r="B322" s="12"/>
      <c r="C322" s="12" t="s">
        <v>50</v>
      </c>
      <c r="D322" s="6" t="s">
        <v>129</v>
      </c>
      <c r="E322" s="4"/>
      <c r="F322" s="65">
        <f>F325</f>
        <v>11758</v>
      </c>
      <c r="G322" s="54"/>
      <c r="H322" s="54"/>
      <c r="I322" s="54"/>
      <c r="J322" s="54"/>
      <c r="K322" s="54"/>
    </row>
    <row r="323" spans="1:11" ht="63">
      <c r="A323" s="1" t="s">
        <v>307</v>
      </c>
      <c r="B323" s="12"/>
      <c r="C323" s="12" t="s">
        <v>50</v>
      </c>
      <c r="D323" s="6" t="s">
        <v>129</v>
      </c>
      <c r="E323" s="4" t="s">
        <v>353</v>
      </c>
      <c r="F323" s="65">
        <f>F324</f>
        <v>11758</v>
      </c>
      <c r="G323" s="54"/>
      <c r="H323" s="54"/>
      <c r="I323" s="54"/>
      <c r="J323" s="54"/>
      <c r="K323" s="54"/>
    </row>
    <row r="324" spans="1:11" ht="30" customHeight="1">
      <c r="A324" s="1" t="s">
        <v>313</v>
      </c>
      <c r="B324" s="12"/>
      <c r="C324" s="12" t="s">
        <v>50</v>
      </c>
      <c r="D324" s="6" t="s">
        <v>129</v>
      </c>
      <c r="E324" s="4" t="s">
        <v>354</v>
      </c>
      <c r="F324" s="65">
        <f>F325</f>
        <v>11758</v>
      </c>
      <c r="G324" s="54"/>
      <c r="H324" s="54"/>
      <c r="I324" s="54"/>
      <c r="J324" s="54"/>
      <c r="K324" s="54"/>
    </row>
    <row r="325" spans="1:11" ht="78.75">
      <c r="A325" s="1" t="s">
        <v>312</v>
      </c>
      <c r="B325" s="2"/>
      <c r="C325" s="12" t="s">
        <v>50</v>
      </c>
      <c r="D325" s="6" t="s">
        <v>129</v>
      </c>
      <c r="E325" s="4" t="s">
        <v>350</v>
      </c>
      <c r="F325" s="65">
        <v>11758</v>
      </c>
      <c r="G325" s="54"/>
      <c r="H325" s="54"/>
      <c r="I325" s="54"/>
      <c r="J325" s="54"/>
      <c r="K325" s="54"/>
    </row>
    <row r="326" spans="1:11" ht="30" customHeight="1">
      <c r="A326" s="1" t="s">
        <v>132</v>
      </c>
      <c r="B326" s="2"/>
      <c r="C326" s="12" t="s">
        <v>50</v>
      </c>
      <c r="D326" s="4" t="s">
        <v>55</v>
      </c>
      <c r="E326" s="4"/>
      <c r="F326" s="65">
        <f>F327</f>
        <v>13264</v>
      </c>
      <c r="G326" s="54"/>
      <c r="H326" s="54"/>
      <c r="I326" s="54"/>
      <c r="J326" s="54"/>
      <c r="K326" s="54"/>
    </row>
    <row r="327" spans="1:11" ht="47.25">
      <c r="A327" s="1" t="s">
        <v>130</v>
      </c>
      <c r="B327" s="2"/>
      <c r="C327" s="12" t="s">
        <v>50</v>
      </c>
      <c r="D327" s="4" t="s">
        <v>131</v>
      </c>
      <c r="E327" s="4"/>
      <c r="F327" s="65">
        <f>F328+F331</f>
        <v>13264</v>
      </c>
      <c r="G327" s="54" t="s">
        <v>248</v>
      </c>
      <c r="H327" s="54" t="s">
        <v>249</v>
      </c>
      <c r="I327" s="54" t="s">
        <v>620</v>
      </c>
      <c r="J327" s="54"/>
      <c r="K327" s="54"/>
    </row>
    <row r="328" spans="1:11" ht="63">
      <c r="A328" s="59" t="s">
        <v>307</v>
      </c>
      <c r="B328" s="2"/>
      <c r="C328" s="12" t="s">
        <v>50</v>
      </c>
      <c r="D328" s="4" t="s">
        <v>131</v>
      </c>
      <c r="E328" s="4" t="s">
        <v>353</v>
      </c>
      <c r="F328" s="65">
        <f>F329</f>
        <v>5664</v>
      </c>
      <c r="G328" s="54"/>
      <c r="H328" s="54"/>
      <c r="I328" s="54"/>
      <c r="J328" s="54"/>
      <c r="K328" s="54"/>
    </row>
    <row r="329" spans="1:11" ht="30" customHeight="1">
      <c r="A329" s="61" t="s">
        <v>313</v>
      </c>
      <c r="B329" s="2"/>
      <c r="C329" s="12" t="s">
        <v>50</v>
      </c>
      <c r="D329" s="4" t="s">
        <v>131</v>
      </c>
      <c r="E329" s="4" t="s">
        <v>354</v>
      </c>
      <c r="F329" s="65">
        <f>F330</f>
        <v>5664</v>
      </c>
      <c r="G329" s="54"/>
      <c r="H329" s="54"/>
      <c r="I329" s="54"/>
      <c r="J329" s="54"/>
      <c r="K329" s="54"/>
    </row>
    <row r="330" spans="1:11" ht="78.75">
      <c r="A330" s="1" t="s">
        <v>312</v>
      </c>
      <c r="B330" s="2"/>
      <c r="C330" s="12" t="s">
        <v>50</v>
      </c>
      <c r="D330" s="4" t="s">
        <v>131</v>
      </c>
      <c r="E330" s="4" t="s">
        <v>350</v>
      </c>
      <c r="F330" s="65">
        <f>G330+H330+I330</f>
        <v>5664</v>
      </c>
      <c r="G330" s="54">
        <v>120</v>
      </c>
      <c r="H330" s="54">
        <v>44</v>
      </c>
      <c r="I330" s="54">
        <v>5500</v>
      </c>
      <c r="J330" s="54"/>
      <c r="K330" s="54"/>
    </row>
    <row r="331" spans="1:11" ht="30" customHeight="1">
      <c r="A331" s="1" t="s">
        <v>327</v>
      </c>
      <c r="B331" s="2"/>
      <c r="C331" s="12" t="s">
        <v>50</v>
      </c>
      <c r="D331" s="4" t="s">
        <v>131</v>
      </c>
      <c r="E331" s="4" t="s">
        <v>324</v>
      </c>
      <c r="F331" s="65">
        <f>F332</f>
        <v>7600</v>
      </c>
      <c r="G331" s="54"/>
      <c r="H331" s="54"/>
      <c r="I331" s="54"/>
      <c r="J331" s="54"/>
      <c r="K331" s="54"/>
    </row>
    <row r="332" spans="1:11" ht="63">
      <c r="A332" s="1" t="s">
        <v>333</v>
      </c>
      <c r="B332" s="2"/>
      <c r="C332" s="12" t="s">
        <v>50</v>
      </c>
      <c r="D332" s="4" t="s">
        <v>131</v>
      </c>
      <c r="E332" s="4" t="s">
        <v>332</v>
      </c>
      <c r="F332" s="65">
        <v>7600</v>
      </c>
      <c r="G332" s="54"/>
      <c r="H332" s="54"/>
      <c r="I332" s="54"/>
      <c r="J332" s="54"/>
      <c r="K332" s="54"/>
    </row>
    <row r="333" spans="1:11" ht="30" customHeight="1">
      <c r="A333" s="41" t="s">
        <v>277</v>
      </c>
      <c r="B333" s="8"/>
      <c r="C333" s="14" t="s">
        <v>81</v>
      </c>
      <c r="D333" s="6"/>
      <c r="E333" s="4"/>
      <c r="F333" s="65">
        <f>F334</f>
        <v>1670</v>
      </c>
      <c r="G333" s="54"/>
      <c r="H333" s="54"/>
      <c r="I333" s="54"/>
      <c r="J333" s="54"/>
      <c r="K333" s="54"/>
    </row>
    <row r="334" spans="1:11" ht="30" customHeight="1">
      <c r="A334" s="1" t="s">
        <v>35</v>
      </c>
      <c r="B334" s="2"/>
      <c r="C334" s="12" t="s">
        <v>81</v>
      </c>
      <c r="D334" s="6" t="s">
        <v>127</v>
      </c>
      <c r="E334" s="4"/>
      <c r="F334" s="65">
        <f>F335+F338</f>
        <v>1670</v>
      </c>
      <c r="G334" s="54"/>
      <c r="H334" s="54"/>
      <c r="I334" s="54"/>
      <c r="J334" s="54"/>
      <c r="K334" s="54"/>
    </row>
    <row r="335" spans="1:11" ht="30" customHeight="1">
      <c r="A335" s="13" t="s">
        <v>285</v>
      </c>
      <c r="B335" s="12"/>
      <c r="C335" s="12" t="s">
        <v>81</v>
      </c>
      <c r="D335" s="6" t="s">
        <v>127</v>
      </c>
      <c r="E335" s="4" t="s">
        <v>283</v>
      </c>
      <c r="F335" s="65">
        <f>F336</f>
        <v>1462</v>
      </c>
      <c r="G335" s="54"/>
      <c r="H335" s="54"/>
      <c r="I335" s="54"/>
      <c r="J335" s="54"/>
      <c r="K335" s="54"/>
    </row>
    <row r="336" spans="1:11" ht="30" customHeight="1">
      <c r="A336" s="13" t="s">
        <v>286</v>
      </c>
      <c r="B336" s="12"/>
      <c r="C336" s="12" t="s">
        <v>81</v>
      </c>
      <c r="D336" s="6" t="s">
        <v>127</v>
      </c>
      <c r="E336" s="4" t="s">
        <v>284</v>
      </c>
      <c r="F336" s="65">
        <f>F337</f>
        <v>1462</v>
      </c>
      <c r="G336" s="54"/>
      <c r="H336" s="54"/>
      <c r="I336" s="54"/>
      <c r="J336" s="54"/>
      <c r="K336" s="54"/>
    </row>
    <row r="337" spans="1:11" ht="30" customHeight="1">
      <c r="A337" s="1" t="s">
        <v>287</v>
      </c>
      <c r="B337" s="2"/>
      <c r="C337" s="12" t="s">
        <v>81</v>
      </c>
      <c r="D337" s="6" t="s">
        <v>127</v>
      </c>
      <c r="E337" s="4" t="s">
        <v>279</v>
      </c>
      <c r="F337" s="65">
        <v>1462</v>
      </c>
      <c r="G337" s="54"/>
      <c r="H337" s="54"/>
      <c r="I337" s="54"/>
      <c r="J337" s="54"/>
      <c r="K337" s="54"/>
    </row>
    <row r="338" spans="1:11" ht="30" customHeight="1">
      <c r="A338" s="59" t="s">
        <v>298</v>
      </c>
      <c r="B338" s="2"/>
      <c r="C338" s="12" t="s">
        <v>81</v>
      </c>
      <c r="D338" s="6" t="s">
        <v>127</v>
      </c>
      <c r="E338" s="4" t="s">
        <v>289</v>
      </c>
      <c r="F338" s="65">
        <f>F339</f>
        <v>208</v>
      </c>
      <c r="G338" s="54"/>
      <c r="H338" s="54"/>
      <c r="I338" s="54"/>
      <c r="J338" s="54"/>
      <c r="K338" s="54"/>
    </row>
    <row r="339" spans="1:11" ht="30" customHeight="1">
      <c r="A339" s="59" t="s">
        <v>314</v>
      </c>
      <c r="B339" s="2"/>
      <c r="C339" s="12" t="s">
        <v>81</v>
      </c>
      <c r="D339" s="6" t="s">
        <v>127</v>
      </c>
      <c r="E339" s="4" t="s">
        <v>290</v>
      </c>
      <c r="F339" s="65">
        <f>F340+F341</f>
        <v>208</v>
      </c>
      <c r="G339" s="54"/>
      <c r="H339" s="54"/>
      <c r="I339" s="54"/>
      <c r="J339" s="54"/>
      <c r="K339" s="54"/>
    </row>
    <row r="340" spans="1:11" ht="30" customHeight="1">
      <c r="A340" s="59" t="s">
        <v>299</v>
      </c>
      <c r="B340" s="2"/>
      <c r="C340" s="12" t="s">
        <v>81</v>
      </c>
      <c r="D340" s="6" t="s">
        <v>127</v>
      </c>
      <c r="E340" s="4" t="s">
        <v>280</v>
      </c>
      <c r="F340" s="65">
        <v>28</v>
      </c>
      <c r="G340" s="54"/>
      <c r="H340" s="54"/>
      <c r="I340" s="54"/>
      <c r="J340" s="54"/>
      <c r="K340" s="54"/>
    </row>
    <row r="341" spans="1:15" s="27" customFormat="1" ht="30" customHeight="1">
      <c r="A341" s="59" t="s">
        <v>301</v>
      </c>
      <c r="B341" s="2"/>
      <c r="C341" s="12" t="s">
        <v>81</v>
      </c>
      <c r="D341" s="6" t="s">
        <v>127</v>
      </c>
      <c r="E341" s="4" t="s">
        <v>282</v>
      </c>
      <c r="F341" s="65">
        <v>180</v>
      </c>
      <c r="G341" s="73" t="s">
        <v>605</v>
      </c>
      <c r="H341" s="73" t="s">
        <v>606</v>
      </c>
      <c r="I341" s="54"/>
      <c r="J341" s="54"/>
      <c r="K341" s="54"/>
      <c r="L341" s="55"/>
      <c r="M341" s="55"/>
      <c r="N341" s="55"/>
      <c r="O341" s="45"/>
    </row>
    <row r="342" spans="1:15" s="27" customFormat="1" ht="30" customHeight="1">
      <c r="A342" s="23" t="s">
        <v>16</v>
      </c>
      <c r="B342" s="24"/>
      <c r="C342" s="24">
        <v>1000</v>
      </c>
      <c r="D342" s="26"/>
      <c r="E342" s="26"/>
      <c r="F342" s="63">
        <f>F343+F350+F355+F377</f>
        <v>61834.3</v>
      </c>
      <c r="G342" s="73">
        <f>F360+F377</f>
        <v>57272.3</v>
      </c>
      <c r="H342" s="73">
        <f>F342-G342</f>
        <v>4562</v>
      </c>
      <c r="I342" s="54"/>
      <c r="J342" s="54"/>
      <c r="K342" s="54"/>
      <c r="L342" s="55"/>
      <c r="M342" s="55"/>
      <c r="N342" s="55"/>
      <c r="O342" s="45"/>
    </row>
    <row r="343" spans="1:15" s="27" customFormat="1" ht="30" customHeight="1">
      <c r="A343" s="7" t="s">
        <v>167</v>
      </c>
      <c r="B343" s="24"/>
      <c r="C343" s="14" t="s">
        <v>168</v>
      </c>
      <c r="D343" s="37"/>
      <c r="E343" s="37"/>
      <c r="F343" s="66">
        <f aca="true" t="shared" si="1" ref="F343:F348">F344</f>
        <v>1565</v>
      </c>
      <c r="I343" s="54"/>
      <c r="J343" s="54"/>
      <c r="K343" s="54"/>
      <c r="L343" s="55"/>
      <c r="M343" s="55"/>
      <c r="N343" s="55"/>
      <c r="O343" s="45"/>
    </row>
    <row r="344" spans="1:15" s="27" customFormat="1" ht="30" customHeight="1">
      <c r="A344" s="1" t="s">
        <v>171</v>
      </c>
      <c r="B344" s="24"/>
      <c r="C344" s="17" t="s">
        <v>168</v>
      </c>
      <c r="D344" s="39" t="s">
        <v>169</v>
      </c>
      <c r="E344" s="39"/>
      <c r="F344" s="64">
        <f t="shared" si="1"/>
        <v>1565</v>
      </c>
      <c r="G344" s="54"/>
      <c r="H344" s="54"/>
      <c r="I344" s="54"/>
      <c r="J344" s="54"/>
      <c r="K344" s="54"/>
      <c r="L344" s="55"/>
      <c r="M344" s="55"/>
      <c r="N344" s="55"/>
      <c r="O344" s="45"/>
    </row>
    <row r="345" spans="1:15" s="27" customFormat="1" ht="47.25">
      <c r="A345" s="1" t="s">
        <v>172</v>
      </c>
      <c r="B345" s="24"/>
      <c r="C345" s="17" t="s">
        <v>168</v>
      </c>
      <c r="D345" s="39" t="s">
        <v>170</v>
      </c>
      <c r="E345" s="39"/>
      <c r="F345" s="65">
        <f t="shared" si="1"/>
        <v>1565</v>
      </c>
      <c r="G345" s="54"/>
      <c r="H345" s="54"/>
      <c r="I345" s="54"/>
      <c r="J345" s="54"/>
      <c r="K345" s="54"/>
      <c r="L345" s="55"/>
      <c r="M345" s="55"/>
      <c r="N345" s="55"/>
      <c r="O345" s="45"/>
    </row>
    <row r="346" spans="1:15" s="27" customFormat="1" ht="30" customHeight="1">
      <c r="A346" s="1" t="s">
        <v>173</v>
      </c>
      <c r="B346" s="24"/>
      <c r="C346" s="17" t="s">
        <v>168</v>
      </c>
      <c r="D346" s="39" t="s">
        <v>355</v>
      </c>
      <c r="E346" s="39"/>
      <c r="F346" s="65">
        <f t="shared" si="1"/>
        <v>1565</v>
      </c>
      <c r="G346" s="54"/>
      <c r="H346" s="54"/>
      <c r="I346" s="54"/>
      <c r="J346" s="54"/>
      <c r="K346" s="54"/>
      <c r="L346" s="55"/>
      <c r="M346" s="55"/>
      <c r="N346" s="55"/>
      <c r="O346" s="45"/>
    </row>
    <row r="347" spans="1:15" s="27" customFormat="1" ht="30" customHeight="1">
      <c r="A347" s="1" t="s">
        <v>302</v>
      </c>
      <c r="B347" s="24"/>
      <c r="C347" s="17" t="s">
        <v>168</v>
      </c>
      <c r="D347" s="39" t="s">
        <v>355</v>
      </c>
      <c r="E347" s="39" t="s">
        <v>315</v>
      </c>
      <c r="F347" s="65">
        <f t="shared" si="1"/>
        <v>1565</v>
      </c>
      <c r="G347" s="54"/>
      <c r="H347" s="54"/>
      <c r="I347" s="54"/>
      <c r="J347" s="54"/>
      <c r="K347" s="54"/>
      <c r="L347" s="55"/>
      <c r="M347" s="55"/>
      <c r="N347" s="55"/>
      <c r="O347" s="45"/>
    </row>
    <row r="348" spans="1:15" s="27" customFormat="1" ht="30" customHeight="1">
      <c r="A348" s="1" t="s">
        <v>303</v>
      </c>
      <c r="B348" s="24"/>
      <c r="C348" s="17" t="s">
        <v>168</v>
      </c>
      <c r="D348" s="39" t="s">
        <v>355</v>
      </c>
      <c r="E348" s="39" t="s">
        <v>316</v>
      </c>
      <c r="F348" s="65">
        <f t="shared" si="1"/>
        <v>1565</v>
      </c>
      <c r="G348" s="54"/>
      <c r="H348" s="54"/>
      <c r="I348" s="54"/>
      <c r="J348" s="54"/>
      <c r="K348" s="54"/>
      <c r="L348" s="55"/>
      <c r="M348" s="55"/>
      <c r="N348" s="55"/>
      <c r="O348" s="45"/>
    </row>
    <row r="349" spans="1:15" s="27" customFormat="1" ht="31.5">
      <c r="A349" s="1" t="s">
        <v>304</v>
      </c>
      <c r="B349" s="24"/>
      <c r="C349" s="17" t="s">
        <v>168</v>
      </c>
      <c r="D349" s="39" t="s">
        <v>355</v>
      </c>
      <c r="E349" s="39" t="s">
        <v>356</v>
      </c>
      <c r="F349" s="64">
        <v>1565</v>
      </c>
      <c r="G349" s="54"/>
      <c r="H349" s="54"/>
      <c r="I349" s="54"/>
      <c r="J349" s="54"/>
      <c r="K349" s="54"/>
      <c r="L349" s="55"/>
      <c r="M349" s="55"/>
      <c r="N349" s="55"/>
      <c r="O349" s="45"/>
    </row>
    <row r="350" spans="1:15" s="11" customFormat="1" ht="30" customHeight="1" hidden="1">
      <c r="A350" s="29" t="s">
        <v>17</v>
      </c>
      <c r="B350" s="9"/>
      <c r="C350" s="9">
        <v>1002</v>
      </c>
      <c r="D350" s="10"/>
      <c r="E350" s="10"/>
      <c r="F350" s="66">
        <f>F351</f>
        <v>0</v>
      </c>
      <c r="G350" s="54"/>
      <c r="H350" s="54"/>
      <c r="I350" s="54"/>
      <c r="J350" s="54"/>
      <c r="K350" s="54"/>
      <c r="L350" s="55"/>
      <c r="M350" s="55"/>
      <c r="N350" s="55"/>
      <c r="O350" s="46"/>
    </row>
    <row r="351" spans="1:11" ht="30" customHeight="1" hidden="1">
      <c r="A351" s="1" t="s">
        <v>143</v>
      </c>
      <c r="B351" s="2"/>
      <c r="C351" s="3" t="s">
        <v>60</v>
      </c>
      <c r="D351" s="4" t="s">
        <v>142</v>
      </c>
      <c r="E351" s="4"/>
      <c r="F351" s="65">
        <f>F352</f>
        <v>0</v>
      </c>
      <c r="G351" s="54"/>
      <c r="H351" s="54"/>
      <c r="I351" s="54"/>
      <c r="J351" s="54"/>
      <c r="K351" s="54"/>
    </row>
    <row r="352" spans="1:11" ht="30" customHeight="1" hidden="1">
      <c r="A352" s="1" t="s">
        <v>35</v>
      </c>
      <c r="B352" s="2"/>
      <c r="C352" s="3" t="s">
        <v>60</v>
      </c>
      <c r="D352" s="4" t="s">
        <v>144</v>
      </c>
      <c r="E352" s="4"/>
      <c r="F352" s="65">
        <f>F353</f>
        <v>0</v>
      </c>
      <c r="G352" s="54"/>
      <c r="H352" s="54"/>
      <c r="I352" s="54"/>
      <c r="J352" s="54"/>
      <c r="K352" s="54"/>
    </row>
    <row r="353" spans="1:11" ht="30" customHeight="1" hidden="1">
      <c r="A353" s="1" t="s">
        <v>146</v>
      </c>
      <c r="B353" s="2"/>
      <c r="C353" s="3" t="s">
        <v>60</v>
      </c>
      <c r="D353" s="4" t="s">
        <v>145</v>
      </c>
      <c r="E353" s="4"/>
      <c r="F353" s="65">
        <f>F354</f>
        <v>0</v>
      </c>
      <c r="G353" s="54"/>
      <c r="H353" s="54"/>
      <c r="I353" s="54"/>
      <c r="J353" s="54"/>
      <c r="K353" s="54"/>
    </row>
    <row r="354" spans="1:11" ht="30" customHeight="1" hidden="1">
      <c r="A354" s="1" t="s">
        <v>98</v>
      </c>
      <c r="B354" s="2"/>
      <c r="C354" s="3" t="s">
        <v>60</v>
      </c>
      <c r="D354" s="4" t="s">
        <v>145</v>
      </c>
      <c r="E354" s="4" t="s">
        <v>97</v>
      </c>
      <c r="F354" s="65">
        <v>0</v>
      </c>
      <c r="G354" s="54"/>
      <c r="H354" s="54"/>
      <c r="I354" s="54"/>
      <c r="J354" s="54"/>
      <c r="K354" s="54"/>
    </row>
    <row r="355" spans="1:15" s="11" customFormat="1" ht="30" customHeight="1">
      <c r="A355" s="29" t="s">
        <v>18</v>
      </c>
      <c r="B355" s="9"/>
      <c r="C355" s="9">
        <v>1003</v>
      </c>
      <c r="D355" s="10"/>
      <c r="E355" s="10"/>
      <c r="F355" s="66">
        <f>F356+F373</f>
        <v>5979.3</v>
      </c>
      <c r="G355" s="54"/>
      <c r="H355" s="54"/>
      <c r="I355" s="54"/>
      <c r="J355" s="54"/>
      <c r="K355" s="54"/>
      <c r="L355" s="55"/>
      <c r="M355" s="55"/>
      <c r="N355" s="55"/>
      <c r="O355" s="46"/>
    </row>
    <row r="356" spans="1:15" s="11" customFormat="1" ht="30" customHeight="1">
      <c r="A356" s="1" t="s">
        <v>148</v>
      </c>
      <c r="B356" s="2"/>
      <c r="C356" s="12" t="s">
        <v>61</v>
      </c>
      <c r="D356" s="39" t="s">
        <v>147</v>
      </c>
      <c r="E356" s="39"/>
      <c r="F356" s="64">
        <f>F357+F359</f>
        <v>4089.3</v>
      </c>
      <c r="G356" s="54"/>
      <c r="H356" s="54"/>
      <c r="I356" s="54"/>
      <c r="J356" s="54"/>
      <c r="K356" s="54"/>
      <c r="L356" s="55"/>
      <c r="M356" s="55"/>
      <c r="N356" s="55"/>
      <c r="O356" s="46"/>
    </row>
    <row r="357" spans="1:15" s="11" customFormat="1" ht="30" customHeight="1" hidden="1">
      <c r="A357" s="1" t="s">
        <v>149</v>
      </c>
      <c r="B357" s="2"/>
      <c r="C357" s="12" t="s">
        <v>61</v>
      </c>
      <c r="D357" s="39" t="s">
        <v>150</v>
      </c>
      <c r="E357" s="39"/>
      <c r="F357" s="64">
        <f>F358</f>
        <v>0</v>
      </c>
      <c r="G357" s="54"/>
      <c r="H357" s="54"/>
      <c r="I357" s="54"/>
      <c r="J357" s="54"/>
      <c r="K357" s="54"/>
      <c r="L357" s="55"/>
      <c r="M357" s="55"/>
      <c r="N357" s="55"/>
      <c r="O357" s="46"/>
    </row>
    <row r="358" spans="1:15" s="11" customFormat="1" ht="30" customHeight="1" hidden="1">
      <c r="A358" s="1" t="s">
        <v>152</v>
      </c>
      <c r="B358" s="2"/>
      <c r="C358" s="12" t="s">
        <v>61</v>
      </c>
      <c r="D358" s="39" t="s">
        <v>150</v>
      </c>
      <c r="E358" s="39" t="s">
        <v>151</v>
      </c>
      <c r="F358" s="64">
        <v>0</v>
      </c>
      <c r="G358" s="54"/>
      <c r="H358" s="54"/>
      <c r="I358" s="54"/>
      <c r="J358" s="54"/>
      <c r="K358" s="54"/>
      <c r="L358" s="55"/>
      <c r="M358" s="55"/>
      <c r="N358" s="55"/>
      <c r="O358" s="46"/>
    </row>
    <row r="359" spans="1:15" s="11" customFormat="1" ht="30" customHeight="1">
      <c r="A359" s="1" t="s">
        <v>175</v>
      </c>
      <c r="B359" s="2"/>
      <c r="C359" s="12" t="s">
        <v>61</v>
      </c>
      <c r="D359" s="4" t="s">
        <v>174</v>
      </c>
      <c r="E359" s="10"/>
      <c r="F359" s="64">
        <f>F360+F369</f>
        <v>4089.3</v>
      </c>
      <c r="G359" s="54"/>
      <c r="H359" s="54"/>
      <c r="I359" s="54"/>
      <c r="J359" s="54"/>
      <c r="K359" s="54"/>
      <c r="L359" s="55"/>
      <c r="M359" s="55"/>
      <c r="N359" s="55"/>
      <c r="O359" s="46"/>
    </row>
    <row r="360" spans="1:15" s="11" customFormat="1" ht="47.25">
      <c r="A360" s="1" t="s">
        <v>210</v>
      </c>
      <c r="B360" s="2"/>
      <c r="C360" s="12" t="s">
        <v>61</v>
      </c>
      <c r="D360" s="4" t="s">
        <v>208</v>
      </c>
      <c r="E360" s="10"/>
      <c r="F360" s="64">
        <f>F365+F361</f>
        <v>2982.3</v>
      </c>
      <c r="G360" s="54"/>
      <c r="H360" s="54"/>
      <c r="I360" s="54"/>
      <c r="J360" s="54"/>
      <c r="K360" s="54"/>
      <c r="L360" s="55"/>
      <c r="M360" s="55"/>
      <c r="N360" s="55"/>
      <c r="O360" s="46"/>
    </row>
    <row r="361" spans="1:15" s="11" customFormat="1" ht="94.5">
      <c r="A361" s="1" t="s">
        <v>600</v>
      </c>
      <c r="B361" s="2"/>
      <c r="C361" s="12" t="s">
        <v>61</v>
      </c>
      <c r="D361" s="4" t="s">
        <v>599</v>
      </c>
      <c r="E361" s="10"/>
      <c r="F361" s="64">
        <f>F362</f>
        <v>582.2</v>
      </c>
      <c r="G361" s="54"/>
      <c r="H361" s="54"/>
      <c r="I361" s="54"/>
      <c r="J361" s="54"/>
      <c r="K361" s="54"/>
      <c r="L361" s="55"/>
      <c r="M361" s="55"/>
      <c r="N361" s="55"/>
      <c r="O361" s="46"/>
    </row>
    <row r="362" spans="1:15" s="57" customFormat="1" ht="31.5" customHeight="1">
      <c r="A362" s="1" t="s">
        <v>307</v>
      </c>
      <c r="B362" s="2"/>
      <c r="C362" s="17" t="s">
        <v>61</v>
      </c>
      <c r="D362" s="4" t="s">
        <v>599</v>
      </c>
      <c r="E362" s="39" t="s">
        <v>353</v>
      </c>
      <c r="F362" s="64">
        <f>F363</f>
        <v>582.2</v>
      </c>
      <c r="G362" s="54"/>
      <c r="H362" s="54"/>
      <c r="I362" s="54"/>
      <c r="J362" s="54"/>
      <c r="K362" s="54"/>
      <c r="L362" s="55"/>
      <c r="M362" s="55"/>
      <c r="N362" s="55"/>
      <c r="O362" s="55"/>
    </row>
    <row r="363" spans="1:15" s="57" customFormat="1" ht="31.5" customHeight="1">
      <c r="A363" s="1" t="s">
        <v>313</v>
      </c>
      <c r="B363" s="2"/>
      <c r="C363" s="17" t="s">
        <v>61</v>
      </c>
      <c r="D363" s="4" t="s">
        <v>599</v>
      </c>
      <c r="E363" s="39" t="s">
        <v>354</v>
      </c>
      <c r="F363" s="64">
        <f>F364</f>
        <v>582.2</v>
      </c>
      <c r="G363" s="54"/>
      <c r="H363" s="54"/>
      <c r="I363" s="54"/>
      <c r="J363" s="54"/>
      <c r="K363" s="54"/>
      <c r="L363" s="55"/>
      <c r="M363" s="55"/>
      <c r="N363" s="55"/>
      <c r="O363" s="55"/>
    </row>
    <row r="364" spans="1:15" s="57" customFormat="1" ht="31.5">
      <c r="A364" s="77" t="s">
        <v>537</v>
      </c>
      <c r="B364" s="2"/>
      <c r="C364" s="17" t="s">
        <v>61</v>
      </c>
      <c r="D364" s="4" t="s">
        <v>599</v>
      </c>
      <c r="E364" s="39" t="s">
        <v>621</v>
      </c>
      <c r="F364" s="64">
        <v>582.2</v>
      </c>
      <c r="G364" s="54"/>
      <c r="H364" s="54"/>
      <c r="I364" s="54"/>
      <c r="J364" s="54"/>
      <c r="K364" s="54"/>
      <c r="L364" s="55"/>
      <c r="M364" s="55"/>
      <c r="N364" s="55"/>
      <c r="O364" s="55"/>
    </row>
    <row r="365" spans="1:15" s="11" customFormat="1" ht="47.25">
      <c r="A365" s="1" t="s">
        <v>211</v>
      </c>
      <c r="B365" s="2"/>
      <c r="C365" s="12" t="s">
        <v>61</v>
      </c>
      <c r="D365" s="4" t="s">
        <v>209</v>
      </c>
      <c r="E365" s="10"/>
      <c r="F365" s="64">
        <f>F366</f>
        <v>2400.1</v>
      </c>
      <c r="G365" s="54"/>
      <c r="H365" s="54"/>
      <c r="I365" s="54"/>
      <c r="J365" s="54"/>
      <c r="K365" s="54"/>
      <c r="L365" s="55"/>
      <c r="M365" s="55"/>
      <c r="N365" s="55"/>
      <c r="O365" s="46"/>
    </row>
    <row r="366" spans="1:15" s="57" customFormat="1" ht="31.5" customHeight="1">
      <c r="A366" s="1" t="s">
        <v>307</v>
      </c>
      <c r="B366" s="2"/>
      <c r="C366" s="12" t="s">
        <v>61</v>
      </c>
      <c r="D366" s="4" t="s">
        <v>209</v>
      </c>
      <c r="E366" s="39" t="s">
        <v>353</v>
      </c>
      <c r="F366" s="64">
        <f>F367</f>
        <v>2400.1</v>
      </c>
      <c r="G366" s="54"/>
      <c r="H366" s="54"/>
      <c r="I366" s="54"/>
      <c r="J366" s="54"/>
      <c r="K366" s="54"/>
      <c r="L366" s="55"/>
      <c r="M366" s="55"/>
      <c r="N366" s="55"/>
      <c r="O366" s="55"/>
    </row>
    <row r="367" spans="1:15" s="57" customFormat="1" ht="31.5" customHeight="1">
      <c r="A367" s="1" t="s">
        <v>313</v>
      </c>
      <c r="B367" s="2"/>
      <c r="C367" s="12" t="s">
        <v>61</v>
      </c>
      <c r="D367" s="4" t="s">
        <v>209</v>
      </c>
      <c r="E367" s="39" t="s">
        <v>354</v>
      </c>
      <c r="F367" s="64">
        <f>F368</f>
        <v>2400.1</v>
      </c>
      <c r="G367" s="54"/>
      <c r="H367" s="54"/>
      <c r="I367" s="54"/>
      <c r="J367" s="54"/>
      <c r="K367" s="54"/>
      <c r="L367" s="55"/>
      <c r="M367" s="55"/>
      <c r="N367" s="55"/>
      <c r="O367" s="55"/>
    </row>
    <row r="368" spans="1:15" s="57" customFormat="1" ht="31.5">
      <c r="A368" s="77" t="s">
        <v>537</v>
      </c>
      <c r="B368" s="2"/>
      <c r="C368" s="12" t="s">
        <v>61</v>
      </c>
      <c r="D368" s="4" t="s">
        <v>209</v>
      </c>
      <c r="E368" s="39" t="s">
        <v>621</v>
      </c>
      <c r="F368" s="64">
        <v>2400.1</v>
      </c>
      <c r="G368" s="54"/>
      <c r="H368" s="54"/>
      <c r="I368" s="54"/>
      <c r="J368" s="54"/>
      <c r="K368" s="54"/>
      <c r="L368" s="55"/>
      <c r="M368" s="55"/>
      <c r="N368" s="55"/>
      <c r="O368" s="55"/>
    </row>
    <row r="369" spans="1:15" s="11" customFormat="1" ht="63">
      <c r="A369" s="1" t="s">
        <v>189</v>
      </c>
      <c r="B369" s="2"/>
      <c r="C369" s="12" t="s">
        <v>61</v>
      </c>
      <c r="D369" s="4" t="s">
        <v>190</v>
      </c>
      <c r="E369" s="4"/>
      <c r="F369" s="64">
        <f>F370</f>
        <v>1107</v>
      </c>
      <c r="G369" s="54"/>
      <c r="H369" s="54"/>
      <c r="I369" s="54"/>
      <c r="J369" s="54"/>
      <c r="K369" s="54"/>
      <c r="L369" s="55"/>
      <c r="M369" s="55"/>
      <c r="N369" s="55"/>
      <c r="O369" s="46"/>
    </row>
    <row r="370" spans="1:11" ht="30" customHeight="1">
      <c r="A370" s="1" t="s">
        <v>302</v>
      </c>
      <c r="B370" s="24"/>
      <c r="C370" s="12" t="s">
        <v>61</v>
      </c>
      <c r="D370" s="4" t="s">
        <v>190</v>
      </c>
      <c r="E370" s="39" t="s">
        <v>315</v>
      </c>
      <c r="F370" s="65">
        <f>F371</f>
        <v>1107</v>
      </c>
      <c r="G370" s="54"/>
      <c r="H370" s="54"/>
      <c r="I370" s="54"/>
      <c r="J370" s="54"/>
      <c r="K370" s="54"/>
    </row>
    <row r="371" spans="1:11" ht="31.5" customHeight="1">
      <c r="A371" s="77" t="s">
        <v>303</v>
      </c>
      <c r="B371" s="2"/>
      <c r="C371" s="12" t="s">
        <v>61</v>
      </c>
      <c r="D371" s="4" t="s">
        <v>190</v>
      </c>
      <c r="E371" s="4" t="s">
        <v>316</v>
      </c>
      <c r="F371" s="65">
        <f>F372</f>
        <v>1107</v>
      </c>
      <c r="G371" s="54"/>
      <c r="H371" s="54"/>
      <c r="I371" s="54"/>
      <c r="J371" s="54"/>
      <c r="K371" s="54"/>
    </row>
    <row r="372" spans="1:11" ht="30" customHeight="1">
      <c r="A372" s="77" t="s">
        <v>305</v>
      </c>
      <c r="B372" s="2"/>
      <c r="C372" s="12" t="s">
        <v>61</v>
      </c>
      <c r="D372" s="4" t="s">
        <v>190</v>
      </c>
      <c r="E372" s="4" t="s">
        <v>317</v>
      </c>
      <c r="F372" s="65">
        <v>1107</v>
      </c>
      <c r="G372" s="54"/>
      <c r="H372" s="54"/>
      <c r="I372" s="54"/>
      <c r="J372" s="54"/>
      <c r="K372" s="54"/>
    </row>
    <row r="373" spans="1:11" ht="30" customHeight="1">
      <c r="A373" s="1" t="s">
        <v>154</v>
      </c>
      <c r="B373" s="2"/>
      <c r="C373" s="12" t="s">
        <v>61</v>
      </c>
      <c r="D373" s="4" t="s">
        <v>73</v>
      </c>
      <c r="E373" s="4"/>
      <c r="F373" s="65">
        <f>F374</f>
        <v>1890</v>
      </c>
      <c r="G373" s="54"/>
      <c r="H373" s="54"/>
      <c r="I373" s="54"/>
      <c r="J373" s="54"/>
      <c r="K373" s="54"/>
    </row>
    <row r="374" spans="1:15" s="11" customFormat="1" ht="30" customHeight="1">
      <c r="A374" s="1" t="s">
        <v>74</v>
      </c>
      <c r="B374" s="2"/>
      <c r="C374" s="12" t="s">
        <v>61</v>
      </c>
      <c r="D374" s="4" t="s">
        <v>153</v>
      </c>
      <c r="E374" s="4"/>
      <c r="F374" s="64">
        <f>F375</f>
        <v>1890</v>
      </c>
      <c r="G374" s="54"/>
      <c r="H374" s="54"/>
      <c r="I374" s="54"/>
      <c r="J374" s="54"/>
      <c r="K374" s="54"/>
      <c r="L374" s="55"/>
      <c r="M374" s="55"/>
      <c r="N374" s="55"/>
      <c r="O374" s="46"/>
    </row>
    <row r="375" spans="1:11" ht="46.5" customHeight="1">
      <c r="A375" s="1" t="s">
        <v>307</v>
      </c>
      <c r="B375" s="24"/>
      <c r="C375" s="12" t="s">
        <v>61</v>
      </c>
      <c r="D375" s="4" t="s">
        <v>153</v>
      </c>
      <c r="E375" s="39" t="s">
        <v>353</v>
      </c>
      <c r="F375" s="65">
        <f>F376</f>
        <v>1890</v>
      </c>
      <c r="G375" s="54"/>
      <c r="H375" s="54"/>
      <c r="I375" s="54"/>
      <c r="J375" s="54"/>
      <c r="K375" s="54"/>
    </row>
    <row r="376" spans="1:11" ht="31.5" customHeight="1">
      <c r="A376" s="77" t="s">
        <v>543</v>
      </c>
      <c r="B376" s="2"/>
      <c r="C376" s="12" t="s">
        <v>61</v>
      </c>
      <c r="D376" s="4" t="s">
        <v>153</v>
      </c>
      <c r="E376" s="4" t="s">
        <v>622</v>
      </c>
      <c r="F376" s="65">
        <v>1890</v>
      </c>
      <c r="G376" s="54"/>
      <c r="H376" s="54"/>
      <c r="I376" s="54"/>
      <c r="J376" s="54"/>
      <c r="K376" s="54"/>
    </row>
    <row r="377" spans="1:15" s="11" customFormat="1" ht="30" customHeight="1">
      <c r="A377" s="40" t="s">
        <v>275</v>
      </c>
      <c r="B377" s="33"/>
      <c r="C377" s="9" t="s">
        <v>63</v>
      </c>
      <c r="D377" s="31"/>
      <c r="E377" s="10"/>
      <c r="F377" s="66">
        <f>F378+F388</f>
        <v>54290</v>
      </c>
      <c r="G377" s="54"/>
      <c r="H377" s="54"/>
      <c r="I377" s="54"/>
      <c r="J377" s="54"/>
      <c r="K377" s="54"/>
      <c r="L377" s="55"/>
      <c r="M377" s="55"/>
      <c r="N377" s="55"/>
      <c r="O377" s="46"/>
    </row>
    <row r="378" spans="1:15" s="11" customFormat="1" ht="30" customHeight="1">
      <c r="A378" s="58" t="s">
        <v>148</v>
      </c>
      <c r="B378" s="2"/>
      <c r="C378" s="12" t="s">
        <v>63</v>
      </c>
      <c r="D378" s="28" t="s">
        <v>147</v>
      </c>
      <c r="E378" s="39"/>
      <c r="F378" s="64">
        <f>F379+F384</f>
        <v>7210.900000000001</v>
      </c>
      <c r="G378" s="54"/>
      <c r="H378" s="54"/>
      <c r="I378" s="54"/>
      <c r="J378" s="54"/>
      <c r="K378" s="54"/>
      <c r="L378" s="55"/>
      <c r="M378" s="55"/>
      <c r="N378" s="55"/>
      <c r="O378" s="46"/>
    </row>
    <row r="379" spans="1:15" s="11" customFormat="1" ht="47.25">
      <c r="A379" s="58" t="s">
        <v>274</v>
      </c>
      <c r="B379" s="2"/>
      <c r="C379" s="12" t="s">
        <v>63</v>
      </c>
      <c r="D379" s="28" t="s">
        <v>272</v>
      </c>
      <c r="E379" s="39"/>
      <c r="F379" s="64">
        <f>F380</f>
        <v>834.3</v>
      </c>
      <c r="G379" s="54"/>
      <c r="H379" s="54"/>
      <c r="I379" s="54"/>
      <c r="J379" s="54"/>
      <c r="K379" s="54"/>
      <c r="L379" s="55"/>
      <c r="M379" s="55"/>
      <c r="N379" s="55"/>
      <c r="O379" s="46"/>
    </row>
    <row r="380" spans="1:15" s="11" customFormat="1" ht="47.25">
      <c r="A380" s="58" t="s">
        <v>273</v>
      </c>
      <c r="B380" s="2"/>
      <c r="C380" s="12" t="s">
        <v>63</v>
      </c>
      <c r="D380" s="28" t="s">
        <v>271</v>
      </c>
      <c r="E380" s="39"/>
      <c r="F380" s="64">
        <f>F381</f>
        <v>834.3</v>
      </c>
      <c r="G380" s="54"/>
      <c r="H380" s="54"/>
      <c r="I380" s="54"/>
      <c r="J380" s="54"/>
      <c r="K380" s="54"/>
      <c r="L380" s="55"/>
      <c r="M380" s="55"/>
      <c r="N380" s="55"/>
      <c r="O380" s="46"/>
    </row>
    <row r="381" spans="1:15" s="11" customFormat="1" ht="30" customHeight="1">
      <c r="A381" s="1" t="s">
        <v>152</v>
      </c>
      <c r="B381" s="2"/>
      <c r="C381" s="12" t="s">
        <v>63</v>
      </c>
      <c r="D381" s="28" t="s">
        <v>271</v>
      </c>
      <c r="E381" s="39" t="s">
        <v>315</v>
      </c>
      <c r="F381" s="64">
        <f>F382</f>
        <v>834.3</v>
      </c>
      <c r="G381" s="54"/>
      <c r="H381" s="54"/>
      <c r="I381" s="54"/>
      <c r="J381" s="54"/>
      <c r="K381" s="54"/>
      <c r="L381" s="55"/>
      <c r="M381" s="55"/>
      <c r="N381" s="55"/>
      <c r="O381" s="46"/>
    </row>
    <row r="382" spans="1:15" s="11" customFormat="1" ht="30" customHeight="1">
      <c r="A382" s="59" t="s">
        <v>303</v>
      </c>
      <c r="B382" s="2"/>
      <c r="C382" s="12" t="s">
        <v>63</v>
      </c>
      <c r="D382" s="28" t="s">
        <v>271</v>
      </c>
      <c r="E382" s="39" t="s">
        <v>316</v>
      </c>
      <c r="F382" s="64">
        <f>F383</f>
        <v>834.3</v>
      </c>
      <c r="G382" s="54"/>
      <c r="H382" s="54"/>
      <c r="I382" s="54"/>
      <c r="J382" s="54"/>
      <c r="K382" s="54"/>
      <c r="L382" s="55"/>
      <c r="M382" s="55"/>
      <c r="N382" s="55"/>
      <c r="O382" s="46"/>
    </row>
    <row r="383" spans="1:15" s="11" customFormat="1" ht="30" customHeight="1">
      <c r="A383" s="72" t="s">
        <v>450</v>
      </c>
      <c r="B383" s="2"/>
      <c r="C383" s="12" t="s">
        <v>63</v>
      </c>
      <c r="D383" s="28" t="s">
        <v>271</v>
      </c>
      <c r="E383" s="39" t="s">
        <v>371</v>
      </c>
      <c r="F383" s="64">
        <v>834.3</v>
      </c>
      <c r="G383" s="54"/>
      <c r="H383" s="54"/>
      <c r="I383" s="54"/>
      <c r="J383" s="54"/>
      <c r="K383" s="54"/>
      <c r="L383" s="55"/>
      <c r="M383" s="55"/>
      <c r="N383" s="55"/>
      <c r="O383" s="46"/>
    </row>
    <row r="384" spans="1:15" s="11" customFormat="1" ht="78.75">
      <c r="A384" s="71" t="s">
        <v>372</v>
      </c>
      <c r="B384" s="2"/>
      <c r="C384" s="12" t="s">
        <v>63</v>
      </c>
      <c r="D384" s="28" t="s">
        <v>373</v>
      </c>
      <c r="E384" s="39"/>
      <c r="F384" s="64">
        <f>F385</f>
        <v>6376.6</v>
      </c>
      <c r="G384" s="54"/>
      <c r="H384" s="54"/>
      <c r="I384" s="54"/>
      <c r="J384" s="54"/>
      <c r="K384" s="54"/>
      <c r="L384" s="55"/>
      <c r="M384" s="55"/>
      <c r="N384" s="55"/>
      <c r="O384" s="46"/>
    </row>
    <row r="385" spans="1:15" s="11" customFormat="1" ht="30" customHeight="1">
      <c r="A385" s="61" t="s">
        <v>141</v>
      </c>
      <c r="B385" s="2" t="s">
        <v>628</v>
      </c>
      <c r="C385" s="12" t="s">
        <v>63</v>
      </c>
      <c r="D385" s="28" t="s">
        <v>373</v>
      </c>
      <c r="E385" s="39" t="s">
        <v>639</v>
      </c>
      <c r="F385" s="64">
        <f>F386</f>
        <v>6376.6</v>
      </c>
      <c r="G385" s="54"/>
      <c r="H385" s="54"/>
      <c r="I385" s="54"/>
      <c r="J385" s="54"/>
      <c r="K385" s="54"/>
      <c r="L385" s="55"/>
      <c r="M385" s="55"/>
      <c r="N385" s="55"/>
      <c r="O385" s="46"/>
    </row>
    <row r="386" spans="1:15" s="11" customFormat="1" ht="30" customHeight="1">
      <c r="A386" s="83" t="s">
        <v>467</v>
      </c>
      <c r="B386" s="2" t="s">
        <v>628</v>
      </c>
      <c r="C386" s="12" t="s">
        <v>63</v>
      </c>
      <c r="D386" s="28" t="s">
        <v>373</v>
      </c>
      <c r="E386" s="39" t="s">
        <v>640</v>
      </c>
      <c r="F386" s="64">
        <f>F387</f>
        <v>6376.6</v>
      </c>
      <c r="G386" s="54"/>
      <c r="H386" s="54"/>
      <c r="I386" s="54"/>
      <c r="J386" s="54"/>
      <c r="K386" s="54"/>
      <c r="L386" s="55"/>
      <c r="M386" s="55"/>
      <c r="N386" s="55"/>
      <c r="O386" s="46"/>
    </row>
    <row r="387" spans="1:15" s="11" customFormat="1" ht="30" customHeight="1">
      <c r="A387" s="83" t="s">
        <v>469</v>
      </c>
      <c r="B387" s="2" t="s">
        <v>628</v>
      </c>
      <c r="C387" s="12" t="s">
        <v>63</v>
      </c>
      <c r="D387" s="28" t="s">
        <v>373</v>
      </c>
      <c r="E387" s="39" t="s">
        <v>641</v>
      </c>
      <c r="F387" s="64">
        <v>6376.6</v>
      </c>
      <c r="G387" s="54"/>
      <c r="H387" s="54"/>
      <c r="I387" s="54"/>
      <c r="J387" s="54"/>
      <c r="K387" s="54"/>
      <c r="L387" s="55"/>
      <c r="M387" s="55"/>
      <c r="N387" s="55"/>
      <c r="O387" s="46"/>
    </row>
    <row r="388" spans="1:11" ht="30" customHeight="1">
      <c r="A388" s="1" t="s">
        <v>156</v>
      </c>
      <c r="B388" s="2"/>
      <c r="C388" s="12" t="s">
        <v>63</v>
      </c>
      <c r="D388" s="4" t="s">
        <v>155</v>
      </c>
      <c r="E388" s="4"/>
      <c r="F388" s="65">
        <f>F389+F395+F409</f>
        <v>47079.1</v>
      </c>
      <c r="G388" s="54"/>
      <c r="H388" s="54"/>
      <c r="I388" s="54"/>
      <c r="J388" s="54"/>
      <c r="K388" s="54"/>
    </row>
    <row r="389" spans="1:11" ht="78.75">
      <c r="A389" s="1" t="s">
        <v>260</v>
      </c>
      <c r="B389" s="2" t="s">
        <v>634</v>
      </c>
      <c r="C389" s="12" t="s">
        <v>63</v>
      </c>
      <c r="D389" s="4" t="s">
        <v>261</v>
      </c>
      <c r="E389" s="4"/>
      <c r="F389" s="65">
        <f>F390</f>
        <v>18584.7</v>
      </c>
      <c r="G389" s="54"/>
      <c r="H389" s="54"/>
      <c r="I389" s="54"/>
      <c r="J389" s="54"/>
      <c r="K389" s="54"/>
    </row>
    <row r="390" spans="1:15" s="11" customFormat="1" ht="30" customHeight="1">
      <c r="A390" s="1" t="s">
        <v>307</v>
      </c>
      <c r="B390" s="2" t="s">
        <v>634</v>
      </c>
      <c r="C390" s="12" t="s">
        <v>63</v>
      </c>
      <c r="D390" s="4" t="s">
        <v>261</v>
      </c>
      <c r="E390" s="39" t="s">
        <v>353</v>
      </c>
      <c r="F390" s="64">
        <f>F391+F393</f>
        <v>18584.7</v>
      </c>
      <c r="G390" s="54"/>
      <c r="H390" s="54"/>
      <c r="I390" s="54"/>
      <c r="J390" s="54"/>
      <c r="K390" s="54"/>
      <c r="L390" s="55"/>
      <c r="M390" s="55"/>
      <c r="N390" s="55"/>
      <c r="O390" s="46"/>
    </row>
    <row r="391" spans="1:15" s="11" customFormat="1" ht="30" customHeight="1">
      <c r="A391" s="1" t="s">
        <v>313</v>
      </c>
      <c r="B391" s="2" t="s">
        <v>634</v>
      </c>
      <c r="C391" s="12" t="s">
        <v>63</v>
      </c>
      <c r="D391" s="4" t="s">
        <v>261</v>
      </c>
      <c r="E391" s="39" t="s">
        <v>354</v>
      </c>
      <c r="F391" s="64">
        <f>F392</f>
        <v>11000</v>
      </c>
      <c r="G391" s="54"/>
      <c r="H391" s="54"/>
      <c r="I391" s="54"/>
      <c r="J391" s="54"/>
      <c r="K391" s="54"/>
      <c r="L391" s="55"/>
      <c r="M391" s="55"/>
      <c r="N391" s="55"/>
      <c r="O391" s="46"/>
    </row>
    <row r="392" spans="1:15" s="11" customFormat="1" ht="30" customHeight="1">
      <c r="A392" s="1" t="s">
        <v>312</v>
      </c>
      <c r="B392" s="2" t="s">
        <v>634</v>
      </c>
      <c r="C392" s="12" t="s">
        <v>63</v>
      </c>
      <c r="D392" s="4" t="s">
        <v>261</v>
      </c>
      <c r="E392" s="39" t="s">
        <v>350</v>
      </c>
      <c r="F392" s="64">
        <v>11000</v>
      </c>
      <c r="G392" s="54"/>
      <c r="H392" s="54"/>
      <c r="I392" s="54"/>
      <c r="J392" s="54"/>
      <c r="K392" s="54"/>
      <c r="L392" s="55"/>
      <c r="M392" s="55"/>
      <c r="N392" s="55"/>
      <c r="O392" s="46"/>
    </row>
    <row r="393" spans="1:15" s="11" customFormat="1" ht="30" customHeight="1">
      <c r="A393" s="13" t="s">
        <v>308</v>
      </c>
      <c r="B393" s="2" t="s">
        <v>634</v>
      </c>
      <c r="C393" s="12" t="s">
        <v>63</v>
      </c>
      <c r="D393" s="4" t="s">
        <v>261</v>
      </c>
      <c r="E393" s="39" t="s">
        <v>359</v>
      </c>
      <c r="F393" s="64">
        <f>F394</f>
        <v>7584.7</v>
      </c>
      <c r="G393" s="54"/>
      <c r="H393" s="54"/>
      <c r="I393" s="54"/>
      <c r="J393" s="54"/>
      <c r="K393" s="54"/>
      <c r="L393" s="55"/>
      <c r="M393" s="55"/>
      <c r="N393" s="55"/>
      <c r="O393" s="46"/>
    </row>
    <row r="394" spans="1:15" s="11" customFormat="1" ht="30" customHeight="1">
      <c r="A394" s="13" t="s">
        <v>309</v>
      </c>
      <c r="B394" s="2" t="s">
        <v>634</v>
      </c>
      <c r="C394" s="12" t="s">
        <v>63</v>
      </c>
      <c r="D394" s="4" t="s">
        <v>261</v>
      </c>
      <c r="E394" s="39" t="s">
        <v>349</v>
      </c>
      <c r="F394" s="64">
        <v>7584.7</v>
      </c>
      <c r="G394" s="54"/>
      <c r="H394" s="54"/>
      <c r="I394" s="54"/>
      <c r="J394" s="54"/>
      <c r="K394" s="54"/>
      <c r="L394" s="55"/>
      <c r="M394" s="55"/>
      <c r="N394" s="55"/>
      <c r="O394" s="46"/>
    </row>
    <row r="395" spans="1:11" ht="47.25">
      <c r="A395" s="1" t="s">
        <v>157</v>
      </c>
      <c r="B395" s="2"/>
      <c r="C395" s="12" t="s">
        <v>63</v>
      </c>
      <c r="D395" s="4" t="s">
        <v>158</v>
      </c>
      <c r="E395" s="4"/>
      <c r="F395" s="64">
        <f>F396</f>
        <v>21765.8</v>
      </c>
      <c r="G395" s="54"/>
      <c r="H395" s="54"/>
      <c r="I395" s="54"/>
      <c r="J395" s="54"/>
      <c r="K395" s="54"/>
    </row>
    <row r="396" spans="1:11" ht="30" customHeight="1">
      <c r="A396" s="1" t="s">
        <v>160</v>
      </c>
      <c r="B396" s="2"/>
      <c r="C396" s="12" t="s">
        <v>63</v>
      </c>
      <c r="D396" s="4" t="s">
        <v>159</v>
      </c>
      <c r="E396" s="4"/>
      <c r="F396" s="64">
        <f>F397+F401+F405</f>
        <v>21765.8</v>
      </c>
      <c r="G396" s="54"/>
      <c r="H396" s="54"/>
      <c r="I396" s="54"/>
      <c r="J396" s="54"/>
      <c r="K396" s="54"/>
    </row>
    <row r="397" spans="1:11" ht="30" customHeight="1">
      <c r="A397" s="1" t="s">
        <v>200</v>
      </c>
      <c r="B397" s="2"/>
      <c r="C397" s="12" t="s">
        <v>63</v>
      </c>
      <c r="D397" s="4" t="s">
        <v>198</v>
      </c>
      <c r="E397" s="4"/>
      <c r="F397" s="64">
        <f>F398</f>
        <v>1411.2</v>
      </c>
      <c r="G397" s="54"/>
      <c r="H397" s="54"/>
      <c r="I397" s="54"/>
      <c r="J397" s="54"/>
      <c r="K397" s="54"/>
    </row>
    <row r="398" spans="1:11" ht="30" customHeight="1">
      <c r="A398" s="1" t="s">
        <v>152</v>
      </c>
      <c r="B398" s="2"/>
      <c r="C398" s="12" t="s">
        <v>63</v>
      </c>
      <c r="D398" s="4" t="s">
        <v>198</v>
      </c>
      <c r="E398" s="39" t="s">
        <v>315</v>
      </c>
      <c r="F398" s="65">
        <f>F399</f>
        <v>1411.2</v>
      </c>
      <c r="G398" s="54"/>
      <c r="H398" s="54"/>
      <c r="I398" s="54"/>
      <c r="J398" s="54"/>
      <c r="K398" s="54"/>
    </row>
    <row r="399" spans="1:11" ht="30" customHeight="1">
      <c r="A399" s="59" t="s">
        <v>303</v>
      </c>
      <c r="B399" s="2"/>
      <c r="C399" s="12" t="s">
        <v>63</v>
      </c>
      <c r="D399" s="4" t="s">
        <v>198</v>
      </c>
      <c r="E399" s="39" t="s">
        <v>316</v>
      </c>
      <c r="F399" s="65">
        <f>F400</f>
        <v>1411.2</v>
      </c>
      <c r="G399" s="54"/>
      <c r="H399" s="54"/>
      <c r="I399" s="54"/>
      <c r="J399" s="54"/>
      <c r="K399" s="54"/>
    </row>
    <row r="400" spans="1:11" ht="30" customHeight="1">
      <c r="A400" s="72" t="s">
        <v>450</v>
      </c>
      <c r="B400" s="2"/>
      <c r="C400" s="12" t="s">
        <v>63</v>
      </c>
      <c r="D400" s="4" t="s">
        <v>198</v>
      </c>
      <c r="E400" s="39" t="s">
        <v>371</v>
      </c>
      <c r="F400" s="65">
        <v>1411.2</v>
      </c>
      <c r="G400" s="54"/>
      <c r="H400" s="54"/>
      <c r="I400" s="54"/>
      <c r="J400" s="54"/>
      <c r="K400" s="54"/>
    </row>
    <row r="401" spans="1:11" ht="30" customHeight="1">
      <c r="A401" s="1" t="s">
        <v>201</v>
      </c>
      <c r="B401" s="2"/>
      <c r="C401" s="12" t="s">
        <v>63</v>
      </c>
      <c r="D401" s="4" t="s">
        <v>199</v>
      </c>
      <c r="E401" s="4"/>
      <c r="F401" s="64">
        <f>F402</f>
        <v>2067.8</v>
      </c>
      <c r="G401" s="54"/>
      <c r="H401" s="54"/>
      <c r="I401" s="54"/>
      <c r="J401" s="54"/>
      <c r="K401" s="54"/>
    </row>
    <row r="402" spans="1:15" s="11" customFormat="1" ht="30" customHeight="1">
      <c r="A402" s="59" t="s">
        <v>298</v>
      </c>
      <c r="B402" s="2"/>
      <c r="C402" s="12" t="s">
        <v>63</v>
      </c>
      <c r="D402" s="4" t="s">
        <v>199</v>
      </c>
      <c r="E402" s="4" t="s">
        <v>289</v>
      </c>
      <c r="F402" s="64">
        <f>F403</f>
        <v>2067.8</v>
      </c>
      <c r="G402" s="54"/>
      <c r="H402" s="54"/>
      <c r="I402" s="54"/>
      <c r="J402" s="54"/>
      <c r="K402" s="54"/>
      <c r="L402" s="55"/>
      <c r="M402" s="55"/>
      <c r="N402" s="55"/>
      <c r="O402" s="46"/>
    </row>
    <row r="403" spans="1:15" s="11" customFormat="1" ht="30" customHeight="1">
      <c r="A403" s="59" t="s">
        <v>314</v>
      </c>
      <c r="B403" s="2"/>
      <c r="C403" s="12" t="s">
        <v>63</v>
      </c>
      <c r="D403" s="4" t="s">
        <v>199</v>
      </c>
      <c r="E403" s="4" t="s">
        <v>290</v>
      </c>
      <c r="F403" s="64">
        <f>F404</f>
        <v>2067.8</v>
      </c>
      <c r="G403" s="54"/>
      <c r="H403" s="54"/>
      <c r="I403" s="54"/>
      <c r="J403" s="54"/>
      <c r="K403" s="54"/>
      <c r="L403" s="55"/>
      <c r="M403" s="55"/>
      <c r="N403" s="55"/>
      <c r="O403" s="46"/>
    </row>
    <row r="404" spans="1:15" s="11" customFormat="1" ht="30" customHeight="1">
      <c r="A404" s="59" t="s">
        <v>301</v>
      </c>
      <c r="B404" s="2"/>
      <c r="C404" s="12" t="s">
        <v>63</v>
      </c>
      <c r="D404" s="4" t="s">
        <v>199</v>
      </c>
      <c r="E404" s="4" t="s">
        <v>282</v>
      </c>
      <c r="F404" s="64">
        <v>2067.8</v>
      </c>
      <c r="G404" s="54"/>
      <c r="H404" s="54"/>
      <c r="I404" s="54"/>
      <c r="J404" s="54"/>
      <c r="K404" s="54"/>
      <c r="L404" s="55"/>
      <c r="M404" s="55"/>
      <c r="N404" s="55"/>
      <c r="O404" s="46"/>
    </row>
    <row r="405" spans="1:11" ht="30" customHeight="1">
      <c r="A405" s="1" t="s">
        <v>162</v>
      </c>
      <c r="B405" s="2"/>
      <c r="C405" s="12" t="s">
        <v>63</v>
      </c>
      <c r="D405" s="4" t="s">
        <v>161</v>
      </c>
      <c r="E405" s="4"/>
      <c r="F405" s="64">
        <f>F406</f>
        <v>18286.8</v>
      </c>
      <c r="G405" s="54"/>
      <c r="H405" s="54"/>
      <c r="I405" s="54"/>
      <c r="J405" s="54"/>
      <c r="K405" s="54"/>
    </row>
    <row r="406" spans="1:15" s="11" customFormat="1" ht="30" customHeight="1">
      <c r="A406" s="1" t="s">
        <v>152</v>
      </c>
      <c r="B406" s="2"/>
      <c r="C406" s="12" t="s">
        <v>63</v>
      </c>
      <c r="D406" s="4" t="s">
        <v>161</v>
      </c>
      <c r="E406" s="39" t="s">
        <v>315</v>
      </c>
      <c r="F406" s="64">
        <f>F407</f>
        <v>18286.8</v>
      </c>
      <c r="G406" s="54"/>
      <c r="H406" s="54"/>
      <c r="I406" s="54"/>
      <c r="J406" s="54"/>
      <c r="K406" s="54"/>
      <c r="L406" s="55"/>
      <c r="M406" s="55"/>
      <c r="N406" s="55"/>
      <c r="O406" s="46"/>
    </row>
    <row r="407" spans="1:15" s="11" customFormat="1" ht="30" customHeight="1">
      <c r="A407" s="59" t="s">
        <v>303</v>
      </c>
      <c r="B407" s="2"/>
      <c r="C407" s="12" t="s">
        <v>63</v>
      </c>
      <c r="D407" s="4" t="s">
        <v>161</v>
      </c>
      <c r="E407" s="39" t="s">
        <v>316</v>
      </c>
      <c r="F407" s="64">
        <f>F408</f>
        <v>18286.8</v>
      </c>
      <c r="G407" s="54"/>
      <c r="H407" s="54"/>
      <c r="I407" s="54"/>
      <c r="J407" s="54"/>
      <c r="K407" s="54"/>
      <c r="L407" s="55"/>
      <c r="M407" s="55"/>
      <c r="N407" s="55"/>
      <c r="O407" s="46"/>
    </row>
    <row r="408" spans="1:15" s="11" customFormat="1" ht="30" customHeight="1">
      <c r="A408" s="72" t="s">
        <v>450</v>
      </c>
      <c r="B408" s="2"/>
      <c r="C408" s="12" t="s">
        <v>63</v>
      </c>
      <c r="D408" s="4" t="s">
        <v>161</v>
      </c>
      <c r="E408" s="39" t="s">
        <v>371</v>
      </c>
      <c r="F408" s="64">
        <v>18286.8</v>
      </c>
      <c r="G408" s="54"/>
      <c r="H408" s="54"/>
      <c r="I408" s="54"/>
      <c r="J408" s="54"/>
      <c r="K408" s="54"/>
      <c r="L408" s="55"/>
      <c r="M408" s="55"/>
      <c r="N408" s="55"/>
      <c r="O408" s="46"/>
    </row>
    <row r="409" spans="1:11" ht="30" customHeight="1">
      <c r="A409" s="1" t="s">
        <v>207</v>
      </c>
      <c r="B409" s="2"/>
      <c r="C409" s="12" t="s">
        <v>63</v>
      </c>
      <c r="D409" s="4" t="s">
        <v>202</v>
      </c>
      <c r="E409" s="4"/>
      <c r="F409" s="64">
        <f>F410+F414</f>
        <v>6728.6</v>
      </c>
      <c r="G409" s="54"/>
      <c r="H409" s="54"/>
      <c r="I409" s="54"/>
      <c r="J409" s="54"/>
      <c r="K409" s="54"/>
    </row>
    <row r="410" spans="1:11" ht="30" customHeight="1">
      <c r="A410" s="1" t="s">
        <v>206</v>
      </c>
      <c r="B410" s="2"/>
      <c r="C410" s="12" t="s">
        <v>63</v>
      </c>
      <c r="D410" s="4" t="s">
        <v>203</v>
      </c>
      <c r="E410" s="4"/>
      <c r="F410" s="64">
        <f>F411</f>
        <v>2528.4</v>
      </c>
      <c r="G410" s="54"/>
      <c r="H410" s="54"/>
      <c r="I410" s="54"/>
      <c r="J410" s="54"/>
      <c r="K410" s="54"/>
    </row>
    <row r="411" spans="1:11" ht="30" customHeight="1">
      <c r="A411" s="1" t="s">
        <v>152</v>
      </c>
      <c r="B411" s="2"/>
      <c r="C411" s="12" t="s">
        <v>63</v>
      </c>
      <c r="D411" s="4" t="s">
        <v>203</v>
      </c>
      <c r="E411" s="39" t="s">
        <v>315</v>
      </c>
      <c r="F411" s="65">
        <f>F412</f>
        <v>2528.4</v>
      </c>
      <c r="G411" s="54"/>
      <c r="H411" s="54"/>
      <c r="I411" s="54"/>
      <c r="J411" s="54"/>
      <c r="K411" s="54"/>
    </row>
    <row r="412" spans="1:11" ht="30" customHeight="1">
      <c r="A412" s="59" t="s">
        <v>303</v>
      </c>
      <c r="B412" s="2"/>
      <c r="C412" s="12" t="s">
        <v>63</v>
      </c>
      <c r="D412" s="4" t="s">
        <v>203</v>
      </c>
      <c r="E412" s="39" t="s">
        <v>316</v>
      </c>
      <c r="F412" s="65">
        <f>F413</f>
        <v>2528.4</v>
      </c>
      <c r="G412" s="54"/>
      <c r="H412" s="54"/>
      <c r="I412" s="54"/>
      <c r="J412" s="54"/>
      <c r="K412" s="54"/>
    </row>
    <row r="413" spans="1:11" ht="30" customHeight="1">
      <c r="A413" s="72" t="s">
        <v>450</v>
      </c>
      <c r="B413" s="2"/>
      <c r="C413" s="12" t="s">
        <v>63</v>
      </c>
      <c r="D413" s="4" t="s">
        <v>203</v>
      </c>
      <c r="E413" s="39" t="s">
        <v>371</v>
      </c>
      <c r="F413" s="65">
        <v>2528.4</v>
      </c>
      <c r="G413" s="54"/>
      <c r="H413" s="54"/>
      <c r="I413" s="54"/>
      <c r="J413" s="54"/>
      <c r="K413" s="54"/>
    </row>
    <row r="414" spans="1:11" ht="30" customHeight="1">
      <c r="A414" s="1" t="s">
        <v>205</v>
      </c>
      <c r="B414" s="2"/>
      <c r="C414" s="12" t="s">
        <v>63</v>
      </c>
      <c r="D414" s="4" t="s">
        <v>204</v>
      </c>
      <c r="E414" s="4"/>
      <c r="F414" s="64">
        <f>F415</f>
        <v>4200.2</v>
      </c>
      <c r="G414" s="54"/>
      <c r="H414" s="54"/>
      <c r="I414" s="54"/>
      <c r="J414" s="54"/>
      <c r="K414" s="54"/>
    </row>
    <row r="415" spans="1:11" ht="30" customHeight="1">
      <c r="A415" s="1" t="s">
        <v>307</v>
      </c>
      <c r="B415" s="2" t="s">
        <v>634</v>
      </c>
      <c r="C415" s="12" t="s">
        <v>63</v>
      </c>
      <c r="D415" s="4" t="s">
        <v>204</v>
      </c>
      <c r="E415" s="39" t="s">
        <v>353</v>
      </c>
      <c r="F415" s="65">
        <f>F416</f>
        <v>4200.2</v>
      </c>
      <c r="G415" s="54"/>
      <c r="H415" s="54"/>
      <c r="I415" s="54"/>
      <c r="J415" s="54"/>
      <c r="K415" s="54"/>
    </row>
    <row r="416" spans="1:11" ht="30" customHeight="1">
      <c r="A416" s="1" t="s">
        <v>313</v>
      </c>
      <c r="B416" s="2" t="s">
        <v>634</v>
      </c>
      <c r="C416" s="12" t="s">
        <v>63</v>
      </c>
      <c r="D416" s="4" t="s">
        <v>204</v>
      </c>
      <c r="E416" s="39" t="s">
        <v>354</v>
      </c>
      <c r="F416" s="65">
        <f>F417</f>
        <v>4200.2</v>
      </c>
      <c r="G416" s="54"/>
      <c r="H416" s="54"/>
      <c r="I416" s="54"/>
      <c r="J416" s="54"/>
      <c r="K416" s="54"/>
    </row>
    <row r="417" spans="1:11" ht="30" customHeight="1">
      <c r="A417" s="1" t="s">
        <v>312</v>
      </c>
      <c r="B417" s="2" t="s">
        <v>634</v>
      </c>
      <c r="C417" s="12" t="s">
        <v>63</v>
      </c>
      <c r="D417" s="4" t="s">
        <v>204</v>
      </c>
      <c r="E417" s="39" t="s">
        <v>350</v>
      </c>
      <c r="F417" s="65">
        <v>4200.2</v>
      </c>
      <c r="G417" s="54"/>
      <c r="H417" s="54"/>
      <c r="I417" s="54"/>
      <c r="J417" s="54"/>
      <c r="K417" s="54"/>
    </row>
    <row r="418" spans="1:15" s="53" customFormat="1" ht="30" customHeight="1">
      <c r="A418" s="43" t="s">
        <v>255</v>
      </c>
      <c r="B418" s="34"/>
      <c r="C418" s="50" t="s">
        <v>254</v>
      </c>
      <c r="D418" s="51"/>
      <c r="E418" s="51"/>
      <c r="F418" s="68">
        <f>F419+F425+F431</f>
        <v>19627</v>
      </c>
      <c r="G418" s="54"/>
      <c r="H418" s="54"/>
      <c r="I418" s="54"/>
      <c r="J418" s="54"/>
      <c r="K418" s="54"/>
      <c r="L418" s="55"/>
      <c r="M418" s="55"/>
      <c r="N418" s="55"/>
      <c r="O418" s="52"/>
    </row>
    <row r="419" spans="1:15" s="11" customFormat="1" ht="30" customHeight="1">
      <c r="A419" s="29" t="s">
        <v>258</v>
      </c>
      <c r="B419" s="9"/>
      <c r="C419" s="9" t="s">
        <v>256</v>
      </c>
      <c r="D419" s="31"/>
      <c r="E419" s="31"/>
      <c r="F419" s="66">
        <f>F420</f>
        <v>15703</v>
      </c>
      <c r="G419" s="54"/>
      <c r="H419" s="54"/>
      <c r="I419" s="54"/>
      <c r="J419" s="54"/>
      <c r="K419" s="54"/>
      <c r="L419" s="55"/>
      <c r="M419" s="55"/>
      <c r="N419" s="55"/>
      <c r="O419" s="46"/>
    </row>
    <row r="420" spans="1:15" s="11" customFormat="1" ht="30" customHeight="1">
      <c r="A420" s="44" t="s">
        <v>59</v>
      </c>
      <c r="B420" s="17"/>
      <c r="C420" s="17" t="s">
        <v>256</v>
      </c>
      <c r="D420" s="28" t="s">
        <v>66</v>
      </c>
      <c r="E420" s="31"/>
      <c r="F420" s="65">
        <f>F421</f>
        <v>15703</v>
      </c>
      <c r="G420" s="54"/>
      <c r="H420" s="54"/>
      <c r="I420" s="54"/>
      <c r="J420" s="54"/>
      <c r="K420" s="54"/>
      <c r="L420" s="55"/>
      <c r="M420" s="55"/>
      <c r="N420" s="55"/>
      <c r="O420" s="46"/>
    </row>
    <row r="421" spans="1:15" s="11" customFormat="1" ht="30" customHeight="1">
      <c r="A421" s="13" t="s">
        <v>35</v>
      </c>
      <c r="B421" s="17"/>
      <c r="C421" s="17" t="s">
        <v>256</v>
      </c>
      <c r="D421" s="28" t="s">
        <v>623</v>
      </c>
      <c r="E421" s="31"/>
      <c r="F421" s="65">
        <f>F422</f>
        <v>15703</v>
      </c>
      <c r="G421" s="54" t="s">
        <v>237</v>
      </c>
      <c r="H421" s="54" t="s">
        <v>238</v>
      </c>
      <c r="I421" s="54"/>
      <c r="J421" s="54"/>
      <c r="K421" s="54"/>
      <c r="L421" s="55"/>
      <c r="M421" s="55"/>
      <c r="N421" s="55"/>
      <c r="O421" s="46"/>
    </row>
    <row r="422" spans="1:15" s="11" customFormat="1" ht="63">
      <c r="A422" s="1" t="s">
        <v>307</v>
      </c>
      <c r="B422" s="17"/>
      <c r="C422" s="17" t="s">
        <v>256</v>
      </c>
      <c r="D422" s="28" t="s">
        <v>623</v>
      </c>
      <c r="E422" s="6" t="s">
        <v>353</v>
      </c>
      <c r="F422" s="65">
        <f>F423</f>
        <v>15703</v>
      </c>
      <c r="G422" s="54"/>
      <c r="H422" s="54"/>
      <c r="I422" s="54"/>
      <c r="J422" s="54"/>
      <c r="K422" s="54"/>
      <c r="L422" s="55"/>
      <c r="M422" s="55"/>
      <c r="N422" s="55"/>
      <c r="O422" s="46"/>
    </row>
    <row r="423" spans="1:15" s="11" customFormat="1" ht="30" customHeight="1">
      <c r="A423" s="1" t="s">
        <v>308</v>
      </c>
      <c r="B423" s="17"/>
      <c r="C423" s="17" t="s">
        <v>256</v>
      </c>
      <c r="D423" s="28" t="s">
        <v>623</v>
      </c>
      <c r="E423" s="6" t="s">
        <v>359</v>
      </c>
      <c r="F423" s="65">
        <f>F424</f>
        <v>15703</v>
      </c>
      <c r="G423" s="54"/>
      <c r="H423" s="54"/>
      <c r="I423" s="54"/>
      <c r="J423" s="54"/>
      <c r="K423" s="54"/>
      <c r="L423" s="55"/>
      <c r="M423" s="55"/>
      <c r="N423" s="55"/>
      <c r="O423" s="46"/>
    </row>
    <row r="424" spans="1:15" s="11" customFormat="1" ht="78.75">
      <c r="A424" s="1" t="s">
        <v>309</v>
      </c>
      <c r="B424" s="17"/>
      <c r="C424" s="17" t="s">
        <v>256</v>
      </c>
      <c r="D424" s="28" t="s">
        <v>623</v>
      </c>
      <c r="E424" s="6" t="s">
        <v>349</v>
      </c>
      <c r="F424" s="65">
        <f>G424+H424</f>
        <v>15703</v>
      </c>
      <c r="G424" s="54">
        <v>7341</v>
      </c>
      <c r="H424" s="54">
        <v>8362</v>
      </c>
      <c r="I424" s="54"/>
      <c r="J424" s="54"/>
      <c r="K424" s="54"/>
      <c r="L424" s="55"/>
      <c r="M424" s="55"/>
      <c r="N424" s="55"/>
      <c r="O424" s="46"/>
    </row>
    <row r="425" spans="1:15" s="35" customFormat="1" ht="30" customHeight="1">
      <c r="A425" s="7" t="s">
        <v>259</v>
      </c>
      <c r="B425" s="14"/>
      <c r="C425" s="14" t="s">
        <v>257</v>
      </c>
      <c r="D425" s="15"/>
      <c r="E425" s="15"/>
      <c r="F425" s="67">
        <f>F426</f>
        <v>3200</v>
      </c>
      <c r="G425" s="54"/>
      <c r="H425" s="54"/>
      <c r="I425" s="54"/>
      <c r="J425" s="54"/>
      <c r="K425" s="54"/>
      <c r="L425" s="55"/>
      <c r="M425" s="55"/>
      <c r="N425" s="55"/>
      <c r="O425" s="48"/>
    </row>
    <row r="426" spans="1:11" ht="30" customHeight="1">
      <c r="A426" s="1" t="s">
        <v>58</v>
      </c>
      <c r="B426" s="2"/>
      <c r="C426" s="17" t="s">
        <v>257</v>
      </c>
      <c r="D426" s="4" t="s">
        <v>57</v>
      </c>
      <c r="E426" s="4"/>
      <c r="F426" s="65">
        <f>F427</f>
        <v>3200</v>
      </c>
      <c r="G426" s="54"/>
      <c r="H426" s="54"/>
      <c r="I426" s="54"/>
      <c r="J426" s="54"/>
      <c r="K426" s="54"/>
    </row>
    <row r="427" spans="1:11" ht="31.5">
      <c r="A427" s="1" t="s">
        <v>56</v>
      </c>
      <c r="B427" s="2"/>
      <c r="C427" s="17" t="s">
        <v>257</v>
      </c>
      <c r="D427" s="4" t="s">
        <v>135</v>
      </c>
      <c r="E427" s="4"/>
      <c r="F427" s="65">
        <f>F428</f>
        <v>3200</v>
      </c>
      <c r="G427" s="54"/>
      <c r="H427" s="54"/>
      <c r="I427" s="54"/>
      <c r="J427" s="54"/>
      <c r="K427" s="54"/>
    </row>
    <row r="428" spans="1:11" ht="30" customHeight="1">
      <c r="A428" s="59" t="s">
        <v>298</v>
      </c>
      <c r="B428" s="2"/>
      <c r="C428" s="17" t="s">
        <v>257</v>
      </c>
      <c r="D428" s="4" t="s">
        <v>135</v>
      </c>
      <c r="E428" s="4" t="s">
        <v>289</v>
      </c>
      <c r="F428" s="65">
        <f>F429</f>
        <v>3200</v>
      </c>
      <c r="G428" s="54"/>
      <c r="H428" s="54"/>
      <c r="I428" s="54"/>
      <c r="J428" s="54"/>
      <c r="K428" s="54"/>
    </row>
    <row r="429" spans="1:11" ht="30" customHeight="1">
      <c r="A429" s="59" t="s">
        <v>314</v>
      </c>
      <c r="B429" s="2"/>
      <c r="C429" s="17" t="s">
        <v>257</v>
      </c>
      <c r="D429" s="4" t="s">
        <v>135</v>
      </c>
      <c r="E429" s="4" t="s">
        <v>290</v>
      </c>
      <c r="F429" s="65">
        <f>F430</f>
        <v>3200</v>
      </c>
      <c r="G429" s="54"/>
      <c r="H429" s="54"/>
      <c r="I429" s="54"/>
      <c r="J429" s="54"/>
      <c r="K429" s="54"/>
    </row>
    <row r="430" spans="1:11" ht="30" customHeight="1">
      <c r="A430" s="59" t="s">
        <v>301</v>
      </c>
      <c r="B430" s="2"/>
      <c r="C430" s="17" t="s">
        <v>257</v>
      </c>
      <c r="D430" s="4" t="s">
        <v>135</v>
      </c>
      <c r="E430" s="4" t="s">
        <v>282</v>
      </c>
      <c r="F430" s="65">
        <v>3200</v>
      </c>
      <c r="G430" s="54"/>
      <c r="H430" s="54"/>
      <c r="I430" s="54"/>
      <c r="J430" s="54"/>
      <c r="K430" s="54"/>
    </row>
    <row r="431" spans="1:15" s="35" customFormat="1" ht="30" customHeight="1">
      <c r="A431" s="7" t="s">
        <v>263</v>
      </c>
      <c r="B431" s="8"/>
      <c r="C431" s="14" t="s">
        <v>262</v>
      </c>
      <c r="D431" s="37"/>
      <c r="E431" s="15"/>
      <c r="F431" s="67">
        <f>F432</f>
        <v>724</v>
      </c>
      <c r="G431" s="47"/>
      <c r="H431" s="47"/>
      <c r="I431" s="47"/>
      <c r="J431" s="47"/>
      <c r="K431" s="47"/>
      <c r="L431" s="48"/>
      <c r="M431" s="48"/>
      <c r="N431" s="48"/>
      <c r="O431" s="48"/>
    </row>
    <row r="432" spans="1:15" s="35" customFormat="1" ht="94.5">
      <c r="A432" s="1" t="s">
        <v>72</v>
      </c>
      <c r="B432" s="8"/>
      <c r="C432" s="17" t="s">
        <v>262</v>
      </c>
      <c r="D432" s="39" t="s">
        <v>54</v>
      </c>
      <c r="E432" s="15"/>
      <c r="F432" s="64">
        <f>F433</f>
        <v>724</v>
      </c>
      <c r="G432" s="47"/>
      <c r="H432" s="47"/>
      <c r="I432" s="47"/>
      <c r="J432" s="47"/>
      <c r="K432" s="47"/>
      <c r="L432" s="48"/>
      <c r="M432" s="48"/>
      <c r="N432" s="48"/>
      <c r="O432" s="48"/>
    </row>
    <row r="433" spans="1:11" ht="30" customHeight="1">
      <c r="A433" s="13" t="s">
        <v>35</v>
      </c>
      <c r="B433" s="2"/>
      <c r="C433" s="17" t="s">
        <v>262</v>
      </c>
      <c r="D433" s="4" t="s">
        <v>127</v>
      </c>
      <c r="E433" s="28"/>
      <c r="F433" s="64">
        <f>F434+F437</f>
        <v>724</v>
      </c>
      <c r="G433" s="54"/>
      <c r="H433" s="54"/>
      <c r="I433" s="54"/>
      <c r="J433" s="54"/>
      <c r="K433" s="54"/>
    </row>
    <row r="434" spans="1:11" ht="94.5">
      <c r="A434" s="13" t="s">
        <v>285</v>
      </c>
      <c r="B434" s="12"/>
      <c r="C434" s="17" t="s">
        <v>262</v>
      </c>
      <c r="D434" s="4" t="s">
        <v>127</v>
      </c>
      <c r="E434" s="4" t="s">
        <v>283</v>
      </c>
      <c r="F434" s="65">
        <f>F435</f>
        <v>528</v>
      </c>
      <c r="G434" s="54"/>
      <c r="H434" s="54"/>
      <c r="I434" s="54"/>
      <c r="J434" s="54"/>
      <c r="K434" s="54"/>
    </row>
    <row r="435" spans="1:11" ht="30" customHeight="1">
      <c r="A435" s="13" t="s">
        <v>286</v>
      </c>
      <c r="B435" s="12"/>
      <c r="C435" s="17" t="s">
        <v>262</v>
      </c>
      <c r="D435" s="4" t="s">
        <v>127</v>
      </c>
      <c r="E435" s="4" t="s">
        <v>284</v>
      </c>
      <c r="F435" s="65">
        <f>F436</f>
        <v>528</v>
      </c>
      <c r="G435" s="54"/>
      <c r="H435" s="54"/>
      <c r="I435" s="54"/>
      <c r="J435" s="54"/>
      <c r="K435" s="54"/>
    </row>
    <row r="436" spans="1:11" ht="30" customHeight="1">
      <c r="A436" s="1" t="s">
        <v>287</v>
      </c>
      <c r="B436" s="2"/>
      <c r="C436" s="17" t="s">
        <v>262</v>
      </c>
      <c r="D436" s="4" t="s">
        <v>127</v>
      </c>
      <c r="E436" s="4" t="s">
        <v>279</v>
      </c>
      <c r="F436" s="65">
        <v>528</v>
      </c>
      <c r="G436" s="54"/>
      <c r="H436" s="54"/>
      <c r="I436" s="54"/>
      <c r="J436" s="54"/>
      <c r="K436" s="54"/>
    </row>
    <row r="437" spans="1:11" ht="30" customHeight="1">
      <c r="A437" s="59" t="s">
        <v>298</v>
      </c>
      <c r="B437" s="2"/>
      <c r="C437" s="17" t="s">
        <v>262</v>
      </c>
      <c r="D437" s="4" t="s">
        <v>127</v>
      </c>
      <c r="E437" s="4" t="s">
        <v>289</v>
      </c>
      <c r="F437" s="65">
        <f>F438</f>
        <v>196</v>
      </c>
      <c r="G437" s="54"/>
      <c r="H437" s="54"/>
      <c r="I437" s="54"/>
      <c r="J437" s="54"/>
      <c r="K437" s="54"/>
    </row>
    <row r="438" spans="1:11" ht="30" customHeight="1">
      <c r="A438" s="59" t="s">
        <v>314</v>
      </c>
      <c r="B438" s="2"/>
      <c r="C438" s="17" t="s">
        <v>262</v>
      </c>
      <c r="D438" s="4" t="s">
        <v>127</v>
      </c>
      <c r="E438" s="4" t="s">
        <v>290</v>
      </c>
      <c r="F438" s="65">
        <f>F439</f>
        <v>196</v>
      </c>
      <c r="G438" s="54"/>
      <c r="H438" s="54"/>
      <c r="I438" s="54"/>
      <c r="J438" s="54"/>
      <c r="K438" s="54"/>
    </row>
    <row r="439" spans="1:11" ht="30" customHeight="1">
      <c r="A439" s="59" t="s">
        <v>301</v>
      </c>
      <c r="B439" s="2"/>
      <c r="C439" s="17" t="s">
        <v>262</v>
      </c>
      <c r="D439" s="4" t="s">
        <v>127</v>
      </c>
      <c r="E439" s="4" t="s">
        <v>282</v>
      </c>
      <c r="F439" s="65">
        <v>196</v>
      </c>
      <c r="G439" s="54"/>
      <c r="H439" s="54"/>
      <c r="I439" s="54"/>
      <c r="J439" s="54"/>
      <c r="K439" s="54"/>
    </row>
    <row r="440" spans="1:15" s="53" customFormat="1" ht="30" customHeight="1">
      <c r="A440" s="43" t="s">
        <v>253</v>
      </c>
      <c r="B440" s="34"/>
      <c r="C440" s="50" t="s">
        <v>252</v>
      </c>
      <c r="D440" s="51"/>
      <c r="E440" s="51"/>
      <c r="F440" s="68">
        <f>F441+F447</f>
        <v>6832</v>
      </c>
      <c r="G440" s="54"/>
      <c r="H440" s="54"/>
      <c r="I440" s="54"/>
      <c r="J440" s="54"/>
      <c r="K440" s="54"/>
      <c r="L440" s="55"/>
      <c r="M440" s="55"/>
      <c r="N440" s="55"/>
      <c r="O440" s="52"/>
    </row>
    <row r="441" spans="1:15" s="11" customFormat="1" ht="30" customHeight="1">
      <c r="A441" s="40" t="s">
        <v>15</v>
      </c>
      <c r="B441" s="33"/>
      <c r="C441" s="33" t="s">
        <v>250</v>
      </c>
      <c r="D441" s="10"/>
      <c r="E441" s="10"/>
      <c r="F441" s="66">
        <f>F442</f>
        <v>5332</v>
      </c>
      <c r="G441" s="54"/>
      <c r="H441" s="54"/>
      <c r="I441" s="54"/>
      <c r="J441" s="54"/>
      <c r="K441" s="54"/>
      <c r="L441" s="55"/>
      <c r="M441" s="55"/>
      <c r="N441" s="55"/>
      <c r="O441" s="46"/>
    </row>
    <row r="442" spans="1:11" ht="30" customHeight="1">
      <c r="A442" s="1" t="s">
        <v>133</v>
      </c>
      <c r="B442" s="2"/>
      <c r="C442" s="12" t="s">
        <v>250</v>
      </c>
      <c r="D442" s="6">
        <v>4530000</v>
      </c>
      <c r="E442" s="4"/>
      <c r="F442" s="65">
        <f>F443</f>
        <v>5332</v>
      </c>
      <c r="G442" s="54"/>
      <c r="H442" s="54"/>
      <c r="I442" s="54"/>
      <c r="J442" s="54"/>
      <c r="K442" s="54"/>
    </row>
    <row r="443" spans="1:11" ht="30" customHeight="1">
      <c r="A443" s="13" t="s">
        <v>35</v>
      </c>
      <c r="B443" s="12"/>
      <c r="C443" s="12" t="s">
        <v>250</v>
      </c>
      <c r="D443" s="6" t="s">
        <v>624</v>
      </c>
      <c r="E443" s="4"/>
      <c r="F443" s="65">
        <f>F444</f>
        <v>5332</v>
      </c>
      <c r="G443" s="54"/>
      <c r="H443" s="54"/>
      <c r="I443" s="54"/>
      <c r="J443" s="54"/>
      <c r="K443" s="54"/>
    </row>
    <row r="444" spans="1:11" ht="63">
      <c r="A444" s="1" t="s">
        <v>307</v>
      </c>
      <c r="B444" s="17"/>
      <c r="C444" s="12" t="s">
        <v>250</v>
      </c>
      <c r="D444" s="6" t="s">
        <v>624</v>
      </c>
      <c r="E444" s="6" t="s">
        <v>353</v>
      </c>
      <c r="F444" s="65">
        <f>F445</f>
        <v>5332</v>
      </c>
      <c r="G444" s="54"/>
      <c r="H444" s="54"/>
      <c r="I444" s="54"/>
      <c r="J444" s="54"/>
      <c r="K444" s="54"/>
    </row>
    <row r="445" spans="1:11" ht="30" customHeight="1">
      <c r="A445" s="1" t="s">
        <v>308</v>
      </c>
      <c r="B445" s="17"/>
      <c r="C445" s="12" t="s">
        <v>250</v>
      </c>
      <c r="D445" s="6" t="s">
        <v>624</v>
      </c>
      <c r="E445" s="6" t="s">
        <v>359</v>
      </c>
      <c r="F445" s="65">
        <f>F446</f>
        <v>5332</v>
      </c>
      <c r="G445" s="54"/>
      <c r="H445" s="54"/>
      <c r="I445" s="54"/>
      <c r="J445" s="54"/>
      <c r="K445" s="54"/>
    </row>
    <row r="446" spans="1:11" ht="78.75">
      <c r="A446" s="1" t="s">
        <v>309</v>
      </c>
      <c r="B446" s="17"/>
      <c r="C446" s="12" t="s">
        <v>250</v>
      </c>
      <c r="D446" s="6" t="s">
        <v>624</v>
      </c>
      <c r="E446" s="6" t="s">
        <v>349</v>
      </c>
      <c r="F446" s="65">
        <v>5332</v>
      </c>
      <c r="G446" s="54"/>
      <c r="H446" s="54"/>
      <c r="I446" s="54"/>
      <c r="J446" s="54"/>
      <c r="K446" s="54"/>
    </row>
    <row r="447" spans="1:15" s="42" customFormat="1" ht="30" customHeight="1">
      <c r="A447" s="41" t="s">
        <v>278</v>
      </c>
      <c r="B447" s="8"/>
      <c r="C447" s="14" t="s">
        <v>251</v>
      </c>
      <c r="D447" s="15"/>
      <c r="E447" s="37"/>
      <c r="F447" s="67">
        <f>F448</f>
        <v>1500</v>
      </c>
      <c r="G447" s="54"/>
      <c r="H447" s="54"/>
      <c r="I447" s="54"/>
      <c r="J447" s="54"/>
      <c r="K447" s="54"/>
      <c r="L447" s="55"/>
      <c r="M447" s="55"/>
      <c r="N447" s="55"/>
      <c r="O447" s="49"/>
    </row>
    <row r="448" spans="1:11" ht="30" customHeight="1">
      <c r="A448" s="1" t="s">
        <v>134</v>
      </c>
      <c r="B448" s="2"/>
      <c r="C448" s="12" t="s">
        <v>251</v>
      </c>
      <c r="D448" s="6" t="s">
        <v>82</v>
      </c>
      <c r="E448" s="4"/>
      <c r="F448" s="65">
        <f>F449</f>
        <v>1500</v>
      </c>
      <c r="G448" s="54"/>
      <c r="H448" s="54"/>
      <c r="I448" s="54"/>
      <c r="J448" s="54"/>
      <c r="K448" s="54"/>
    </row>
    <row r="449" spans="1:11" ht="47.25">
      <c r="A449" s="1" t="s">
        <v>165</v>
      </c>
      <c r="B449" s="2"/>
      <c r="C449" s="12" t="s">
        <v>251</v>
      </c>
      <c r="D449" s="6" t="s">
        <v>166</v>
      </c>
      <c r="E449" s="4"/>
      <c r="F449" s="65">
        <f>F450</f>
        <v>1500</v>
      </c>
      <c r="G449" s="54"/>
      <c r="H449" s="54"/>
      <c r="I449" s="54"/>
      <c r="J449" s="54"/>
      <c r="K449" s="54"/>
    </row>
    <row r="450" spans="1:11" ht="30" customHeight="1">
      <c r="A450" s="59" t="s">
        <v>298</v>
      </c>
      <c r="B450" s="2"/>
      <c r="C450" s="12" t="s">
        <v>251</v>
      </c>
      <c r="D450" s="6" t="s">
        <v>166</v>
      </c>
      <c r="E450" s="4" t="s">
        <v>289</v>
      </c>
      <c r="F450" s="65">
        <f>F451</f>
        <v>1500</v>
      </c>
      <c r="G450" s="54"/>
      <c r="H450" s="54"/>
      <c r="I450" s="54"/>
      <c r="J450" s="54"/>
      <c r="K450" s="54"/>
    </row>
    <row r="451" spans="1:11" ht="30" customHeight="1">
      <c r="A451" s="59" t="s">
        <v>314</v>
      </c>
      <c r="B451" s="2"/>
      <c r="C451" s="12" t="s">
        <v>251</v>
      </c>
      <c r="D451" s="6" t="s">
        <v>166</v>
      </c>
      <c r="E451" s="4" t="s">
        <v>290</v>
      </c>
      <c r="F451" s="65">
        <f>F452</f>
        <v>1500</v>
      </c>
      <c r="G451" s="54"/>
      <c r="H451" s="54"/>
      <c r="I451" s="54"/>
      <c r="J451" s="54"/>
      <c r="K451" s="54"/>
    </row>
    <row r="452" spans="1:11" ht="30" customHeight="1">
      <c r="A452" s="59" t="s">
        <v>301</v>
      </c>
      <c r="B452" s="2"/>
      <c r="C452" s="12" t="s">
        <v>251</v>
      </c>
      <c r="D452" s="6" t="s">
        <v>166</v>
      </c>
      <c r="E452" s="4" t="s">
        <v>282</v>
      </c>
      <c r="F452" s="65">
        <v>1500</v>
      </c>
      <c r="G452" s="54"/>
      <c r="H452" s="54"/>
      <c r="I452" s="54"/>
      <c r="J452" s="54"/>
      <c r="K452" s="54"/>
    </row>
    <row r="453" spans="1:15" s="53" customFormat="1" ht="49.5" customHeight="1">
      <c r="A453" s="43" t="s">
        <v>625</v>
      </c>
      <c r="B453" s="34"/>
      <c r="C453" s="50" t="s">
        <v>360</v>
      </c>
      <c r="D453" s="51"/>
      <c r="E453" s="51"/>
      <c r="F453" s="68">
        <f>F454+F459</f>
        <v>419</v>
      </c>
      <c r="G453" s="54"/>
      <c r="H453" s="54"/>
      <c r="I453" s="54"/>
      <c r="J453" s="54"/>
      <c r="K453" s="54"/>
      <c r="L453" s="55"/>
      <c r="M453" s="55"/>
      <c r="N453" s="55"/>
      <c r="O453" s="52"/>
    </row>
    <row r="454" spans="1:15" s="11" customFormat="1" ht="30" customHeight="1">
      <c r="A454" s="40" t="s">
        <v>626</v>
      </c>
      <c r="B454" s="33"/>
      <c r="C454" s="33" t="s">
        <v>361</v>
      </c>
      <c r="D454" s="10"/>
      <c r="E454" s="10"/>
      <c r="F454" s="66">
        <f>F455</f>
        <v>419</v>
      </c>
      <c r="G454" s="54"/>
      <c r="H454" s="54"/>
      <c r="I454" s="54"/>
      <c r="J454" s="54"/>
      <c r="K454" s="54"/>
      <c r="L454" s="55"/>
      <c r="M454" s="55"/>
      <c r="N454" s="55"/>
      <c r="O454" s="46"/>
    </row>
    <row r="455" spans="1:11" ht="30" customHeight="1">
      <c r="A455" s="1" t="s">
        <v>362</v>
      </c>
      <c r="B455" s="2"/>
      <c r="C455" s="12" t="s">
        <v>361</v>
      </c>
      <c r="D455" s="6" t="s">
        <v>364</v>
      </c>
      <c r="E455" s="4"/>
      <c r="F455" s="65">
        <f>F456</f>
        <v>419</v>
      </c>
      <c r="G455" s="54"/>
      <c r="H455" s="54"/>
      <c r="I455" s="54"/>
      <c r="J455" s="54"/>
      <c r="K455" s="54"/>
    </row>
    <row r="456" spans="1:11" ht="30" customHeight="1">
      <c r="A456" s="13" t="s">
        <v>363</v>
      </c>
      <c r="B456" s="12"/>
      <c r="C456" s="12" t="s">
        <v>361</v>
      </c>
      <c r="D456" s="6" t="s">
        <v>365</v>
      </c>
      <c r="E456" s="4"/>
      <c r="F456" s="65">
        <f>F457</f>
        <v>419</v>
      </c>
      <c r="G456" s="54"/>
      <c r="H456" s="54"/>
      <c r="I456" s="54"/>
      <c r="J456" s="54"/>
      <c r="K456" s="54"/>
    </row>
    <row r="457" spans="1:11" ht="30" customHeight="1">
      <c r="A457" s="1" t="s">
        <v>310</v>
      </c>
      <c r="B457" s="17"/>
      <c r="C457" s="12" t="s">
        <v>361</v>
      </c>
      <c r="D457" s="6" t="s">
        <v>365</v>
      </c>
      <c r="E457" s="6" t="s">
        <v>366</v>
      </c>
      <c r="F457" s="65">
        <f>F458</f>
        <v>419</v>
      </c>
      <c r="G457" s="54"/>
      <c r="H457" s="54"/>
      <c r="I457" s="54"/>
      <c r="J457" s="54"/>
      <c r="K457" s="54"/>
    </row>
    <row r="458" spans="1:11" ht="30" customHeight="1">
      <c r="A458" s="1" t="s">
        <v>311</v>
      </c>
      <c r="B458" s="17"/>
      <c r="C458" s="12" t="s">
        <v>361</v>
      </c>
      <c r="D458" s="6" t="s">
        <v>365</v>
      </c>
      <c r="E458" s="6" t="s">
        <v>367</v>
      </c>
      <c r="F458" s="65">
        <v>419</v>
      </c>
      <c r="G458" s="54"/>
      <c r="H458" s="54"/>
      <c r="I458" s="54"/>
      <c r="J458" s="54"/>
      <c r="K458" s="54"/>
    </row>
    <row r="459" spans="6:11" ht="30" customHeight="1">
      <c r="F459" s="69"/>
      <c r="G459" s="54"/>
      <c r="H459" s="54"/>
      <c r="I459" s="54"/>
      <c r="J459" s="54"/>
      <c r="K459" s="54"/>
    </row>
    <row r="460" spans="6:11" ht="30" customHeight="1">
      <c r="F460" s="69"/>
      <c r="G460" s="54"/>
      <c r="H460" s="54"/>
      <c r="I460" s="54"/>
      <c r="J460" s="54"/>
      <c r="K460" s="54"/>
    </row>
    <row r="461" spans="6:11" ht="30" customHeight="1">
      <c r="F461" s="69"/>
      <c r="G461" s="54"/>
      <c r="H461" s="54"/>
      <c r="I461" s="54"/>
      <c r="J461" s="54"/>
      <c r="K461" s="54"/>
    </row>
    <row r="462" spans="6:11" ht="30" customHeight="1">
      <c r="F462" s="69"/>
      <c r="G462" s="54"/>
      <c r="H462" s="54"/>
      <c r="I462" s="54"/>
      <c r="J462" s="54"/>
      <c r="K462" s="54"/>
    </row>
    <row r="463" spans="6:11" ht="30" customHeight="1">
      <c r="F463" s="69"/>
      <c r="G463" s="54"/>
      <c r="H463" s="54"/>
      <c r="I463" s="54"/>
      <c r="J463" s="54"/>
      <c r="K463" s="54"/>
    </row>
    <row r="464" spans="6:11" ht="30" customHeight="1">
      <c r="F464" s="69"/>
      <c r="G464" s="54"/>
      <c r="H464" s="54"/>
      <c r="I464" s="54"/>
      <c r="J464" s="54"/>
      <c r="K464" s="54"/>
    </row>
    <row r="465" spans="6:11" ht="30" customHeight="1">
      <c r="F465" s="69"/>
      <c r="G465" s="54"/>
      <c r="H465" s="54"/>
      <c r="I465" s="54"/>
      <c r="J465" s="54"/>
      <c r="K465" s="54"/>
    </row>
    <row r="466" spans="6:11" ht="30" customHeight="1">
      <c r="F466" s="69"/>
      <c r="G466" s="54"/>
      <c r="H466" s="54"/>
      <c r="I466" s="54"/>
      <c r="J466" s="54"/>
      <c r="K466" s="54"/>
    </row>
    <row r="467" spans="6:11" ht="30" customHeight="1">
      <c r="F467" s="69"/>
      <c r="G467" s="54"/>
      <c r="H467" s="54"/>
      <c r="I467" s="54"/>
      <c r="J467" s="54"/>
      <c r="K467" s="54"/>
    </row>
    <row r="468" spans="6:11" ht="30" customHeight="1">
      <c r="F468" s="69"/>
      <c r="G468" s="54"/>
      <c r="H468" s="54"/>
      <c r="I468" s="54"/>
      <c r="J468" s="54"/>
      <c r="K468" s="54"/>
    </row>
    <row r="469" spans="6:11" ht="30" customHeight="1">
      <c r="F469" s="69"/>
      <c r="G469" s="54"/>
      <c r="H469" s="54"/>
      <c r="I469" s="54"/>
      <c r="J469" s="54"/>
      <c r="K469" s="54"/>
    </row>
    <row r="470" spans="6:11" ht="30" customHeight="1">
      <c r="F470" s="69"/>
      <c r="G470" s="54"/>
      <c r="H470" s="54"/>
      <c r="I470" s="54"/>
      <c r="J470" s="54"/>
      <c r="K470" s="54"/>
    </row>
    <row r="471" spans="6:11" ht="30" customHeight="1">
      <c r="F471" s="69"/>
      <c r="G471" s="54"/>
      <c r="H471" s="54"/>
      <c r="I471" s="54"/>
      <c r="J471" s="54"/>
      <c r="K471" s="54"/>
    </row>
    <row r="472" spans="6:11" ht="30" customHeight="1">
      <c r="F472" s="69"/>
      <c r="G472" s="54"/>
      <c r="H472" s="54"/>
      <c r="I472" s="54"/>
      <c r="J472" s="54"/>
      <c r="K472" s="54"/>
    </row>
    <row r="473" spans="6:11" ht="30" customHeight="1">
      <c r="F473" s="69"/>
      <c r="G473" s="54"/>
      <c r="H473" s="54"/>
      <c r="I473" s="54"/>
      <c r="J473" s="54"/>
      <c r="K473" s="54"/>
    </row>
    <row r="474" spans="6:11" ht="30" customHeight="1">
      <c r="F474" s="69"/>
      <c r="G474" s="54"/>
      <c r="H474" s="54"/>
      <c r="I474" s="54"/>
      <c r="J474" s="54"/>
      <c r="K474" s="54"/>
    </row>
    <row r="475" spans="6:11" ht="30" customHeight="1">
      <c r="F475" s="69"/>
      <c r="G475" s="54"/>
      <c r="H475" s="54"/>
      <c r="I475" s="54"/>
      <c r="J475" s="54"/>
      <c r="K475" s="54"/>
    </row>
    <row r="476" spans="6:11" ht="30" customHeight="1">
      <c r="F476" s="69"/>
      <c r="G476" s="54"/>
      <c r="H476" s="54"/>
      <c r="I476" s="54"/>
      <c r="J476" s="54"/>
      <c r="K476" s="54"/>
    </row>
    <row r="477" spans="6:11" ht="30" customHeight="1">
      <c r="F477" s="69"/>
      <c r="G477" s="54"/>
      <c r="H477" s="54"/>
      <c r="I477" s="54"/>
      <c r="J477" s="54"/>
      <c r="K477" s="54"/>
    </row>
    <row r="478" spans="6:11" ht="30" customHeight="1">
      <c r="F478" s="69"/>
      <c r="G478" s="54"/>
      <c r="H478" s="54"/>
      <c r="I478" s="54"/>
      <c r="J478" s="54"/>
      <c r="K478" s="54"/>
    </row>
    <row r="479" spans="6:11" ht="30" customHeight="1">
      <c r="F479" s="69"/>
      <c r="G479" s="54"/>
      <c r="H479" s="54"/>
      <c r="I479" s="54"/>
      <c r="J479" s="54"/>
      <c r="K479" s="54"/>
    </row>
    <row r="480" spans="6:11" ht="30" customHeight="1">
      <c r="F480" s="69"/>
      <c r="G480" s="54"/>
      <c r="H480" s="54"/>
      <c r="I480" s="54"/>
      <c r="J480" s="54"/>
      <c r="K480" s="54"/>
    </row>
    <row r="481" spans="6:11" ht="30" customHeight="1">
      <c r="F481" s="69"/>
      <c r="G481" s="54"/>
      <c r="H481" s="54"/>
      <c r="I481" s="54"/>
      <c r="J481" s="54"/>
      <c r="K481" s="54"/>
    </row>
    <row r="482" spans="6:11" ht="30" customHeight="1">
      <c r="F482" s="69"/>
      <c r="G482" s="54"/>
      <c r="H482" s="54"/>
      <c r="I482" s="54"/>
      <c r="J482" s="54"/>
      <c r="K482" s="54"/>
    </row>
    <row r="483" spans="6:11" ht="30" customHeight="1">
      <c r="F483" s="69"/>
      <c r="G483" s="54"/>
      <c r="H483" s="54"/>
      <c r="I483" s="54"/>
      <c r="J483" s="54"/>
      <c r="K483" s="54"/>
    </row>
    <row r="484" spans="6:11" ht="30" customHeight="1">
      <c r="F484" s="69"/>
      <c r="G484" s="54"/>
      <c r="H484" s="54"/>
      <c r="I484" s="54"/>
      <c r="J484" s="54"/>
      <c r="K484" s="54"/>
    </row>
    <row r="485" spans="6:11" ht="30" customHeight="1">
      <c r="F485" s="69"/>
      <c r="G485" s="54"/>
      <c r="H485" s="54"/>
      <c r="I485" s="54"/>
      <c r="J485" s="54"/>
      <c r="K485" s="54"/>
    </row>
    <row r="486" spans="6:11" ht="30" customHeight="1">
      <c r="F486" s="69"/>
      <c r="G486" s="54"/>
      <c r="H486" s="54"/>
      <c r="I486" s="54"/>
      <c r="J486" s="54"/>
      <c r="K486" s="54"/>
    </row>
    <row r="487" spans="6:11" ht="30" customHeight="1">
      <c r="F487" s="69"/>
      <c r="G487" s="54"/>
      <c r="H487" s="54"/>
      <c r="I487" s="54"/>
      <c r="J487" s="54"/>
      <c r="K487" s="54"/>
    </row>
    <row r="488" spans="6:11" ht="30" customHeight="1">
      <c r="F488" s="69"/>
      <c r="G488" s="54"/>
      <c r="H488" s="54"/>
      <c r="I488" s="54"/>
      <c r="J488" s="54"/>
      <c r="K488" s="54"/>
    </row>
    <row r="489" spans="6:11" ht="30" customHeight="1">
      <c r="F489" s="69"/>
      <c r="G489" s="54"/>
      <c r="H489" s="54"/>
      <c r="I489" s="54"/>
      <c r="J489" s="54"/>
      <c r="K489" s="54"/>
    </row>
    <row r="490" spans="6:11" ht="30" customHeight="1">
      <c r="F490" s="69"/>
      <c r="G490" s="54"/>
      <c r="H490" s="54"/>
      <c r="I490" s="54"/>
      <c r="J490" s="54"/>
      <c r="K490" s="54"/>
    </row>
    <row r="491" spans="6:11" ht="30" customHeight="1">
      <c r="F491" s="69"/>
      <c r="G491" s="54"/>
      <c r="H491" s="54"/>
      <c r="I491" s="54"/>
      <c r="J491" s="54"/>
      <c r="K491" s="54"/>
    </row>
    <row r="492" spans="6:11" ht="30" customHeight="1">
      <c r="F492" s="69"/>
      <c r="G492" s="54"/>
      <c r="H492" s="54"/>
      <c r="I492" s="54"/>
      <c r="J492" s="54"/>
      <c r="K492" s="54"/>
    </row>
    <row r="493" spans="6:11" ht="30" customHeight="1">
      <c r="F493" s="69"/>
      <c r="G493" s="54"/>
      <c r="H493" s="54"/>
      <c r="I493" s="54"/>
      <c r="J493" s="54"/>
      <c r="K493" s="54"/>
    </row>
    <row r="494" spans="6:11" ht="30" customHeight="1">
      <c r="F494" s="69"/>
      <c r="G494" s="54"/>
      <c r="H494" s="54"/>
      <c r="I494" s="54"/>
      <c r="J494" s="54"/>
      <c r="K494" s="54"/>
    </row>
    <row r="495" spans="6:11" ht="30" customHeight="1">
      <c r="F495" s="69"/>
      <c r="G495" s="54"/>
      <c r="H495" s="54"/>
      <c r="I495" s="54"/>
      <c r="J495" s="54"/>
      <c r="K495" s="54"/>
    </row>
    <row r="496" spans="6:11" ht="30" customHeight="1">
      <c r="F496" s="69"/>
      <c r="G496" s="54"/>
      <c r="H496" s="54"/>
      <c r="I496" s="54"/>
      <c r="J496" s="54"/>
      <c r="K496" s="54"/>
    </row>
    <row r="497" spans="6:11" ht="30" customHeight="1">
      <c r="F497" s="69"/>
      <c r="G497" s="54"/>
      <c r="H497" s="54"/>
      <c r="I497" s="54"/>
      <c r="J497" s="54"/>
      <c r="K497" s="54"/>
    </row>
    <row r="498" spans="6:11" ht="30" customHeight="1">
      <c r="F498" s="69"/>
      <c r="G498" s="54"/>
      <c r="H498" s="54"/>
      <c r="I498" s="54"/>
      <c r="J498" s="54"/>
      <c r="K498" s="54"/>
    </row>
    <row r="499" spans="6:11" ht="30" customHeight="1">
      <c r="F499" s="69"/>
      <c r="G499" s="54"/>
      <c r="H499" s="54"/>
      <c r="I499" s="54"/>
      <c r="J499" s="54"/>
      <c r="K499" s="54"/>
    </row>
    <row r="500" spans="6:11" ht="30" customHeight="1">
      <c r="F500" s="69"/>
      <c r="G500" s="54"/>
      <c r="H500" s="54"/>
      <c r="I500" s="54"/>
      <c r="J500" s="54"/>
      <c r="K500" s="54"/>
    </row>
    <row r="501" spans="6:11" ht="30" customHeight="1">
      <c r="F501" s="69"/>
      <c r="G501" s="54"/>
      <c r="H501" s="54"/>
      <c r="I501" s="54"/>
      <c r="J501" s="54"/>
      <c r="K501" s="54"/>
    </row>
    <row r="502" spans="6:11" ht="30" customHeight="1">
      <c r="F502" s="69"/>
      <c r="G502" s="54"/>
      <c r="H502" s="54"/>
      <c r="I502" s="54"/>
      <c r="J502" s="54"/>
      <c r="K502" s="54"/>
    </row>
    <row r="503" spans="6:11" ht="30" customHeight="1">
      <c r="F503" s="69"/>
      <c r="G503" s="54"/>
      <c r="H503" s="54"/>
      <c r="I503" s="54"/>
      <c r="J503" s="54"/>
      <c r="K503" s="54"/>
    </row>
    <row r="504" spans="6:11" ht="30" customHeight="1">
      <c r="F504" s="69"/>
      <c r="G504" s="54"/>
      <c r="H504" s="54"/>
      <c r="I504" s="54"/>
      <c r="J504" s="54"/>
      <c r="K504" s="54"/>
    </row>
    <row r="505" spans="6:11" ht="30" customHeight="1">
      <c r="F505" s="69"/>
      <c r="G505" s="54"/>
      <c r="H505" s="54"/>
      <c r="I505" s="54"/>
      <c r="J505" s="54"/>
      <c r="K505" s="54"/>
    </row>
    <row r="506" spans="6:11" ht="30" customHeight="1">
      <c r="F506" s="69"/>
      <c r="G506" s="54"/>
      <c r="H506" s="54"/>
      <c r="I506" s="54"/>
      <c r="J506" s="54"/>
      <c r="K506" s="54"/>
    </row>
    <row r="507" spans="6:11" ht="30" customHeight="1">
      <c r="F507" s="69"/>
      <c r="G507" s="54"/>
      <c r="H507" s="54"/>
      <c r="I507" s="54"/>
      <c r="J507" s="54"/>
      <c r="K507" s="54"/>
    </row>
    <row r="508" spans="6:11" ht="30" customHeight="1">
      <c r="F508" s="69"/>
      <c r="G508" s="54"/>
      <c r="H508" s="54"/>
      <c r="I508" s="54"/>
      <c r="J508" s="54"/>
      <c r="K508" s="54"/>
    </row>
    <row r="509" spans="6:11" ht="30" customHeight="1">
      <c r="F509" s="69"/>
      <c r="G509" s="54"/>
      <c r="H509" s="54"/>
      <c r="I509" s="54"/>
      <c r="J509" s="54"/>
      <c r="K509" s="54"/>
    </row>
    <row r="510" spans="6:11" ht="30" customHeight="1">
      <c r="F510" s="69"/>
      <c r="G510" s="54"/>
      <c r="H510" s="54"/>
      <c r="I510" s="54"/>
      <c r="J510" s="54"/>
      <c r="K510" s="54"/>
    </row>
    <row r="511" spans="6:11" ht="30" customHeight="1">
      <c r="F511" s="69"/>
      <c r="G511" s="54"/>
      <c r="H511" s="54"/>
      <c r="I511" s="54"/>
      <c r="J511" s="54"/>
      <c r="K511" s="54"/>
    </row>
    <row r="512" spans="6:11" ht="30" customHeight="1">
      <c r="F512" s="69"/>
      <c r="G512" s="54"/>
      <c r="H512" s="54"/>
      <c r="I512" s="54"/>
      <c r="J512" s="54"/>
      <c r="K512" s="54"/>
    </row>
    <row r="513" spans="6:11" ht="30" customHeight="1">
      <c r="F513" s="69"/>
      <c r="G513" s="54"/>
      <c r="H513" s="54"/>
      <c r="I513" s="54"/>
      <c r="J513" s="54"/>
      <c r="K513" s="54"/>
    </row>
    <row r="514" spans="6:11" ht="30" customHeight="1">
      <c r="F514" s="69"/>
      <c r="G514" s="54"/>
      <c r="H514" s="54"/>
      <c r="I514" s="54"/>
      <c r="J514" s="54"/>
      <c r="K514" s="54"/>
    </row>
    <row r="515" spans="6:11" ht="30" customHeight="1">
      <c r="F515" s="69"/>
      <c r="G515" s="54"/>
      <c r="H515" s="54"/>
      <c r="I515" s="54"/>
      <c r="J515" s="54"/>
      <c r="K515" s="54"/>
    </row>
    <row r="516" spans="6:11" ht="30" customHeight="1">
      <c r="F516" s="69"/>
      <c r="G516" s="54"/>
      <c r="H516" s="54"/>
      <c r="I516" s="54"/>
      <c r="J516" s="54"/>
      <c r="K516" s="54"/>
    </row>
    <row r="517" spans="6:11" ht="30" customHeight="1">
      <c r="F517" s="69"/>
      <c r="G517" s="54"/>
      <c r="H517" s="54"/>
      <c r="I517" s="54"/>
      <c r="J517" s="54"/>
      <c r="K517" s="54"/>
    </row>
    <row r="518" spans="6:11" ht="30" customHeight="1">
      <c r="F518" s="69"/>
      <c r="G518" s="54"/>
      <c r="H518" s="54"/>
      <c r="I518" s="54"/>
      <c r="J518" s="54"/>
      <c r="K518" s="54"/>
    </row>
    <row r="519" spans="6:11" ht="30" customHeight="1">
      <c r="F519" s="69"/>
      <c r="G519" s="54"/>
      <c r="H519" s="54"/>
      <c r="I519" s="54"/>
      <c r="J519" s="54"/>
      <c r="K519" s="54"/>
    </row>
    <row r="520" spans="6:11" ht="30" customHeight="1">
      <c r="F520" s="69"/>
      <c r="G520" s="54"/>
      <c r="H520" s="54"/>
      <c r="I520" s="54"/>
      <c r="J520" s="54"/>
      <c r="K520" s="54"/>
    </row>
    <row r="521" spans="6:11" ht="30" customHeight="1">
      <c r="F521" s="69"/>
      <c r="G521" s="54"/>
      <c r="H521" s="54"/>
      <c r="I521" s="54"/>
      <c r="J521" s="54"/>
      <c r="K521" s="54"/>
    </row>
    <row r="522" spans="6:11" ht="30" customHeight="1">
      <c r="F522" s="69"/>
      <c r="G522" s="54"/>
      <c r="H522" s="54"/>
      <c r="I522" s="54"/>
      <c r="J522" s="54"/>
      <c r="K522" s="54"/>
    </row>
    <row r="523" spans="6:11" ht="30" customHeight="1">
      <c r="F523" s="69"/>
      <c r="G523" s="54"/>
      <c r="H523" s="54"/>
      <c r="I523" s="54"/>
      <c r="J523" s="54"/>
      <c r="K523" s="54"/>
    </row>
    <row r="524" spans="6:11" ht="30" customHeight="1">
      <c r="F524" s="69"/>
      <c r="G524" s="54"/>
      <c r="H524" s="54"/>
      <c r="I524" s="54"/>
      <c r="J524" s="54"/>
      <c r="K524" s="54"/>
    </row>
    <row r="525" spans="6:11" ht="30" customHeight="1">
      <c r="F525" s="69"/>
      <c r="G525" s="54"/>
      <c r="H525" s="54"/>
      <c r="I525" s="54"/>
      <c r="J525" s="54"/>
      <c r="K525" s="54"/>
    </row>
    <row r="526" spans="6:11" ht="30" customHeight="1">
      <c r="F526" s="69"/>
      <c r="G526" s="54"/>
      <c r="H526" s="54"/>
      <c r="I526" s="54"/>
      <c r="J526" s="54"/>
      <c r="K526" s="54"/>
    </row>
    <row r="527" spans="6:11" ht="30" customHeight="1">
      <c r="F527" s="69"/>
      <c r="G527" s="54"/>
      <c r="H527" s="54"/>
      <c r="I527" s="54"/>
      <c r="J527" s="54"/>
      <c r="K527" s="54"/>
    </row>
    <row r="528" spans="6:11" ht="30" customHeight="1">
      <c r="F528" s="69"/>
      <c r="G528" s="54"/>
      <c r="H528" s="54"/>
      <c r="I528" s="54"/>
      <c r="J528" s="54"/>
      <c r="K528" s="54"/>
    </row>
    <row r="529" spans="6:11" ht="30" customHeight="1">
      <c r="F529" s="69"/>
      <c r="G529" s="54"/>
      <c r="H529" s="54"/>
      <c r="I529" s="54"/>
      <c r="J529" s="54"/>
      <c r="K529" s="54"/>
    </row>
    <row r="530" spans="6:11" ht="30" customHeight="1">
      <c r="F530" s="69"/>
      <c r="G530" s="54"/>
      <c r="H530" s="54"/>
      <c r="I530" s="54"/>
      <c r="J530" s="54"/>
      <c r="K530" s="54"/>
    </row>
    <row r="531" spans="6:11" ht="30" customHeight="1">
      <c r="F531" s="69"/>
      <c r="G531" s="54"/>
      <c r="H531" s="54"/>
      <c r="I531" s="54"/>
      <c r="J531" s="54"/>
      <c r="K531" s="54"/>
    </row>
    <row r="532" spans="6:11" ht="30" customHeight="1">
      <c r="F532" s="69"/>
      <c r="G532" s="54"/>
      <c r="H532" s="54"/>
      <c r="I532" s="54"/>
      <c r="J532" s="54"/>
      <c r="K532" s="54"/>
    </row>
    <row r="533" spans="6:11" ht="30" customHeight="1">
      <c r="F533" s="69"/>
      <c r="G533" s="54"/>
      <c r="H533" s="54"/>
      <c r="I533" s="54"/>
      <c r="J533" s="54"/>
      <c r="K533" s="54"/>
    </row>
    <row r="534" spans="6:11" ht="30" customHeight="1">
      <c r="F534" s="69"/>
      <c r="G534" s="54"/>
      <c r="H534" s="54"/>
      <c r="I534" s="54"/>
      <c r="J534" s="54"/>
      <c r="K534" s="54"/>
    </row>
    <row r="535" spans="6:11" ht="30" customHeight="1">
      <c r="F535" s="69"/>
      <c r="G535" s="54"/>
      <c r="H535" s="54"/>
      <c r="I535" s="54"/>
      <c r="J535" s="54"/>
      <c r="K535" s="54"/>
    </row>
    <row r="536" spans="6:11" ht="30" customHeight="1">
      <c r="F536" s="69"/>
      <c r="G536" s="54"/>
      <c r="H536" s="54"/>
      <c r="I536" s="54"/>
      <c r="J536" s="54"/>
      <c r="K536" s="54"/>
    </row>
  </sheetData>
  <sheetProtection/>
  <mergeCells count="13">
    <mergeCell ref="A13:F13"/>
    <mergeCell ref="E14:F14"/>
    <mergeCell ref="C8:F8"/>
    <mergeCell ref="C9:F9"/>
    <mergeCell ref="C10:F10"/>
    <mergeCell ref="C12:F12"/>
    <mergeCell ref="C11:F11"/>
    <mergeCell ref="E1:F1"/>
    <mergeCell ref="C2:F2"/>
    <mergeCell ref="C3:F3"/>
    <mergeCell ref="C4:F4"/>
    <mergeCell ref="C5:F5"/>
    <mergeCell ref="E7:F7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7"/>
  <sheetViews>
    <sheetView zoomScalePageLayoutView="0" workbookViewId="0" topLeftCell="A94">
      <selection activeCell="A107" sqref="A107"/>
    </sheetView>
  </sheetViews>
  <sheetFormatPr defaultColWidth="72.375" defaultRowHeight="12.75"/>
  <cols>
    <col min="1" max="1" width="72.375" style="78" customWidth="1"/>
    <col min="2" max="2" width="21.25390625" style="0" customWidth="1"/>
  </cols>
  <sheetData>
    <row r="1" ht="12.75">
      <c r="A1" s="78" t="s">
        <v>291</v>
      </c>
    </row>
    <row r="2" ht="12.75">
      <c r="A2" s="78" t="s">
        <v>292</v>
      </c>
    </row>
    <row r="3" ht="12.75">
      <c r="A3" s="78" t="s">
        <v>293</v>
      </c>
    </row>
    <row r="4" ht="25.5">
      <c r="A4" s="78" t="s">
        <v>294</v>
      </c>
    </row>
    <row r="5" ht="12.75">
      <c r="A5" s="78" t="s">
        <v>295</v>
      </c>
    </row>
    <row r="7" spans="1:2" ht="12.75">
      <c r="A7" s="78" t="s">
        <v>296</v>
      </c>
      <c r="B7" t="s">
        <v>297</v>
      </c>
    </row>
    <row r="8" spans="1:2" ht="15.75">
      <c r="A8" s="77" t="s">
        <v>296</v>
      </c>
      <c r="B8" s="72" t="s">
        <v>297</v>
      </c>
    </row>
    <row r="9" spans="1:2" ht="15.75">
      <c r="A9" s="77" t="s">
        <v>296</v>
      </c>
      <c r="B9" s="72" t="s">
        <v>374</v>
      </c>
    </row>
    <row r="10" spans="1:2" ht="63">
      <c r="A10" s="77" t="s">
        <v>285</v>
      </c>
      <c r="B10" s="72" t="s">
        <v>375</v>
      </c>
    </row>
    <row r="11" spans="1:2" ht="15.75">
      <c r="A11" s="77" t="s">
        <v>286</v>
      </c>
      <c r="B11" s="72" t="s">
        <v>376</v>
      </c>
    </row>
    <row r="12" spans="1:2" ht="15.75">
      <c r="A12" s="77" t="s">
        <v>287</v>
      </c>
      <c r="B12" s="72" t="s">
        <v>377</v>
      </c>
    </row>
    <row r="13" spans="1:2" ht="15.75">
      <c r="A13" s="77" t="s">
        <v>288</v>
      </c>
      <c r="B13" s="72" t="s">
        <v>378</v>
      </c>
    </row>
    <row r="14" spans="1:2" ht="31.5">
      <c r="A14" s="77" t="s">
        <v>379</v>
      </c>
      <c r="B14" s="72" t="s">
        <v>380</v>
      </c>
    </row>
    <row r="15" spans="1:2" ht="15.75">
      <c r="A15" s="77" t="s">
        <v>287</v>
      </c>
      <c r="B15" s="72" t="s">
        <v>381</v>
      </c>
    </row>
    <row r="16" spans="1:2" ht="15.75">
      <c r="A16" s="77" t="s">
        <v>288</v>
      </c>
      <c r="B16" s="72" t="s">
        <v>382</v>
      </c>
    </row>
    <row r="17" spans="1:2" ht="31.5">
      <c r="A17" s="77" t="s">
        <v>383</v>
      </c>
      <c r="B17" s="72" t="s">
        <v>384</v>
      </c>
    </row>
    <row r="18" spans="1:2" ht="15.75">
      <c r="A18" s="77" t="s">
        <v>385</v>
      </c>
      <c r="B18" s="72" t="s">
        <v>386</v>
      </c>
    </row>
    <row r="19" spans="1:2" ht="31.5">
      <c r="A19" s="77" t="s">
        <v>387</v>
      </c>
      <c r="B19" s="72" t="s">
        <v>388</v>
      </c>
    </row>
    <row r="20" spans="1:2" ht="15.75">
      <c r="A20" s="77" t="s">
        <v>389</v>
      </c>
      <c r="B20" s="72" t="s">
        <v>390</v>
      </c>
    </row>
    <row r="21" spans="1:2" ht="15.75">
      <c r="A21" s="77" t="s">
        <v>391</v>
      </c>
      <c r="B21" s="72" t="s">
        <v>392</v>
      </c>
    </row>
    <row r="22" spans="1:2" ht="31.5">
      <c r="A22" s="77" t="s">
        <v>393</v>
      </c>
      <c r="B22" s="72" t="s">
        <v>394</v>
      </c>
    </row>
    <row r="23" spans="1:2" ht="15.75">
      <c r="A23" s="77" t="s">
        <v>287</v>
      </c>
      <c r="B23" s="72" t="s">
        <v>395</v>
      </c>
    </row>
    <row r="24" spans="1:2" ht="15.75">
      <c r="A24" s="77" t="s">
        <v>396</v>
      </c>
      <c r="B24" s="72" t="s">
        <v>397</v>
      </c>
    </row>
    <row r="25" spans="1:2" ht="31.5">
      <c r="A25" s="77" t="s">
        <v>298</v>
      </c>
      <c r="B25" s="72" t="s">
        <v>398</v>
      </c>
    </row>
    <row r="26" spans="1:2" ht="47.25">
      <c r="A26" s="77" t="s">
        <v>399</v>
      </c>
      <c r="B26" s="72" t="s">
        <v>400</v>
      </c>
    </row>
    <row r="27" spans="1:2" ht="63">
      <c r="A27" s="77" t="s">
        <v>401</v>
      </c>
      <c r="B27" s="72" t="s">
        <v>402</v>
      </c>
    </row>
    <row r="28" spans="1:2" ht="63">
      <c r="A28" s="77" t="s">
        <v>403</v>
      </c>
      <c r="B28" s="72" t="s">
        <v>404</v>
      </c>
    </row>
    <row r="29" spans="1:2" ht="47.25">
      <c r="A29" s="77" t="s">
        <v>405</v>
      </c>
      <c r="B29" s="72" t="s">
        <v>406</v>
      </c>
    </row>
    <row r="30" spans="1:2" ht="63">
      <c r="A30" s="77" t="s">
        <v>407</v>
      </c>
      <c r="B30" s="72" t="s">
        <v>408</v>
      </c>
    </row>
    <row r="31" spans="1:2" ht="63">
      <c r="A31" s="77" t="s">
        <v>409</v>
      </c>
      <c r="B31" s="72" t="s">
        <v>410</v>
      </c>
    </row>
    <row r="32" spans="1:2" ht="63">
      <c r="A32" s="77" t="s">
        <v>411</v>
      </c>
      <c r="B32" s="72" t="s">
        <v>412</v>
      </c>
    </row>
    <row r="33" spans="1:2" ht="63">
      <c r="A33" s="77" t="s">
        <v>413</v>
      </c>
      <c r="B33" s="72" t="s">
        <v>414</v>
      </c>
    </row>
    <row r="34" spans="1:2" ht="63">
      <c r="A34" s="77" t="s">
        <v>415</v>
      </c>
      <c r="B34" s="72" t="s">
        <v>416</v>
      </c>
    </row>
    <row r="35" spans="1:2" ht="31.5">
      <c r="A35" s="77" t="s">
        <v>417</v>
      </c>
      <c r="B35" s="72" t="s">
        <v>418</v>
      </c>
    </row>
    <row r="36" spans="1:2" ht="63">
      <c r="A36" s="77" t="s">
        <v>419</v>
      </c>
      <c r="B36" s="72" t="s">
        <v>420</v>
      </c>
    </row>
    <row r="37" spans="1:2" ht="31.5">
      <c r="A37" s="77" t="s">
        <v>421</v>
      </c>
      <c r="B37" s="72" t="s">
        <v>422</v>
      </c>
    </row>
    <row r="38" spans="1:2" ht="31.5">
      <c r="A38" s="77" t="s">
        <v>423</v>
      </c>
      <c r="B38" s="72" t="s">
        <v>424</v>
      </c>
    </row>
    <row r="39" spans="1:2" ht="31.5">
      <c r="A39" s="77" t="s">
        <v>425</v>
      </c>
      <c r="B39" s="72" t="s">
        <v>426</v>
      </c>
    </row>
    <row r="40" spans="1:2" ht="31.5">
      <c r="A40" s="77" t="s">
        <v>427</v>
      </c>
      <c r="B40" s="72" t="s">
        <v>428</v>
      </c>
    </row>
    <row r="41" spans="1:2" ht="15.75">
      <c r="A41" s="77" t="s">
        <v>429</v>
      </c>
      <c r="B41" s="72" t="s">
        <v>430</v>
      </c>
    </row>
    <row r="42" spans="1:2" ht="15.75">
      <c r="A42" s="77" t="s">
        <v>431</v>
      </c>
      <c r="B42" s="72" t="s">
        <v>432</v>
      </c>
    </row>
    <row r="43" spans="1:2" ht="31.5">
      <c r="A43" s="77" t="s">
        <v>433</v>
      </c>
      <c r="B43" s="72" t="s">
        <v>434</v>
      </c>
    </row>
    <row r="44" spans="1:2" ht="47.25">
      <c r="A44" s="77" t="s">
        <v>435</v>
      </c>
      <c r="B44" s="72" t="s">
        <v>436</v>
      </c>
    </row>
    <row r="45" spans="1:2" ht="47.25">
      <c r="A45" s="77" t="s">
        <v>437</v>
      </c>
      <c r="B45" s="72" t="s">
        <v>438</v>
      </c>
    </row>
    <row r="46" spans="1:2" ht="31.5">
      <c r="A46" s="77" t="s">
        <v>314</v>
      </c>
      <c r="B46" s="72" t="s">
        <v>439</v>
      </c>
    </row>
    <row r="47" spans="1:2" ht="15.75">
      <c r="A47" s="77" t="s">
        <v>440</v>
      </c>
      <c r="B47" s="72" t="s">
        <v>441</v>
      </c>
    </row>
    <row r="48" spans="1:2" ht="31.5">
      <c r="A48" s="77" t="s">
        <v>299</v>
      </c>
      <c r="B48" s="72" t="s">
        <v>442</v>
      </c>
    </row>
    <row r="49" spans="1:2" ht="31.5">
      <c r="A49" s="77" t="s">
        <v>300</v>
      </c>
      <c r="B49" s="72" t="s">
        <v>443</v>
      </c>
    </row>
    <row r="50" spans="1:2" ht="31.5">
      <c r="A50" s="77" t="s">
        <v>301</v>
      </c>
      <c r="B50" s="72" t="s">
        <v>444</v>
      </c>
    </row>
    <row r="51" spans="1:2" ht="15.75">
      <c r="A51" s="77" t="s">
        <v>302</v>
      </c>
      <c r="B51" s="72" t="s">
        <v>445</v>
      </c>
    </row>
    <row r="52" spans="1:2" ht="15.75">
      <c r="A52" s="77" t="s">
        <v>303</v>
      </c>
      <c r="B52" s="72" t="s">
        <v>446</v>
      </c>
    </row>
    <row r="53" spans="1:2" ht="15.75">
      <c r="A53" s="77" t="s">
        <v>447</v>
      </c>
      <c r="B53" s="72" t="s">
        <v>448</v>
      </c>
    </row>
    <row r="54" spans="1:2" ht="31.5">
      <c r="A54" s="77" t="s">
        <v>304</v>
      </c>
      <c r="B54" s="72" t="s">
        <v>449</v>
      </c>
    </row>
    <row r="55" spans="1:2" ht="15.75">
      <c r="A55" s="77" t="s">
        <v>450</v>
      </c>
      <c r="B55" s="72" t="s">
        <v>451</v>
      </c>
    </row>
    <row r="56" spans="1:2" ht="31.5">
      <c r="A56" s="77" t="s">
        <v>305</v>
      </c>
      <c r="B56" s="72" t="s">
        <v>452</v>
      </c>
    </row>
    <row r="57" spans="1:2" ht="31.5">
      <c r="A57" s="77" t="s">
        <v>357</v>
      </c>
      <c r="B57" s="72" t="s">
        <v>453</v>
      </c>
    </row>
    <row r="58" spans="1:2" ht="31.5">
      <c r="A58" s="77" t="s">
        <v>454</v>
      </c>
      <c r="B58" s="72" t="s">
        <v>455</v>
      </c>
    </row>
    <row r="59" spans="1:2" ht="15.75">
      <c r="A59" s="77" t="s">
        <v>456</v>
      </c>
      <c r="B59" s="72" t="s">
        <v>457</v>
      </c>
    </row>
    <row r="60" spans="1:2" ht="15.75">
      <c r="A60" s="77" t="s">
        <v>358</v>
      </c>
      <c r="B60" s="72" t="s">
        <v>458</v>
      </c>
    </row>
    <row r="61" spans="1:2" ht="31.5">
      <c r="A61" s="77" t="s">
        <v>459</v>
      </c>
      <c r="B61" s="72" t="s">
        <v>460</v>
      </c>
    </row>
    <row r="62" spans="1:2" ht="15.75">
      <c r="A62" s="77" t="s">
        <v>461</v>
      </c>
      <c r="B62" s="72" t="s">
        <v>462</v>
      </c>
    </row>
    <row r="63" spans="1:2" ht="15.75">
      <c r="A63" s="77" t="s">
        <v>463</v>
      </c>
      <c r="B63" s="72" t="s">
        <v>464</v>
      </c>
    </row>
    <row r="64" spans="1:2" ht="15.75">
      <c r="A64" s="77" t="s">
        <v>306</v>
      </c>
      <c r="B64" s="72" t="s">
        <v>465</v>
      </c>
    </row>
    <row r="65" spans="1:2" ht="15.75">
      <c r="A65" s="77" t="s">
        <v>141</v>
      </c>
      <c r="B65" s="72" t="s">
        <v>466</v>
      </c>
    </row>
    <row r="66" spans="1:2" ht="31.5">
      <c r="A66" s="77" t="s">
        <v>467</v>
      </c>
      <c r="B66" s="72" t="s">
        <v>468</v>
      </c>
    </row>
    <row r="67" spans="1:2" ht="47.25">
      <c r="A67" s="77" t="s">
        <v>469</v>
      </c>
      <c r="B67" s="72" t="s">
        <v>470</v>
      </c>
    </row>
    <row r="68" spans="1:2" ht="47.25">
      <c r="A68" s="77" t="s">
        <v>471</v>
      </c>
      <c r="B68" s="72" t="s">
        <v>472</v>
      </c>
    </row>
    <row r="69" spans="1:2" ht="47.25">
      <c r="A69" s="77" t="s">
        <v>473</v>
      </c>
      <c r="B69" s="72" t="s">
        <v>474</v>
      </c>
    </row>
    <row r="70" spans="1:2" ht="47.25">
      <c r="A70" s="77" t="s">
        <v>475</v>
      </c>
      <c r="B70" s="72" t="s">
        <v>476</v>
      </c>
    </row>
    <row r="71" spans="1:2" ht="31.5">
      <c r="A71" s="77" t="s">
        <v>477</v>
      </c>
      <c r="B71" s="72" t="s">
        <v>478</v>
      </c>
    </row>
    <row r="72" spans="1:2" ht="47.25">
      <c r="A72" s="77" t="s">
        <v>479</v>
      </c>
      <c r="B72" s="72" t="s">
        <v>480</v>
      </c>
    </row>
    <row r="73" spans="1:2" ht="47.25">
      <c r="A73" s="77" t="s">
        <v>481</v>
      </c>
      <c r="B73" s="72" t="s">
        <v>482</v>
      </c>
    </row>
    <row r="74" spans="1:2" ht="47.25">
      <c r="A74" s="77" t="s">
        <v>483</v>
      </c>
      <c r="B74" s="72" t="s">
        <v>484</v>
      </c>
    </row>
    <row r="75" spans="1:2" ht="31.5">
      <c r="A75" s="77" t="s">
        <v>485</v>
      </c>
      <c r="B75" s="72" t="s">
        <v>486</v>
      </c>
    </row>
    <row r="76" spans="1:2" ht="31.5">
      <c r="A76" s="77" t="s">
        <v>487</v>
      </c>
      <c r="B76" s="72" t="s">
        <v>488</v>
      </c>
    </row>
    <row r="77" spans="1:2" ht="31.5">
      <c r="A77" s="77" t="s">
        <v>489</v>
      </c>
      <c r="B77" s="72" t="s">
        <v>490</v>
      </c>
    </row>
    <row r="78" spans="1:2" ht="31.5">
      <c r="A78" s="77" t="s">
        <v>491</v>
      </c>
      <c r="B78" s="72" t="s">
        <v>492</v>
      </c>
    </row>
    <row r="79" spans="1:2" ht="31.5">
      <c r="A79" s="77" t="s">
        <v>493</v>
      </c>
      <c r="B79" s="72" t="s">
        <v>494</v>
      </c>
    </row>
    <row r="80" spans="1:2" ht="47.25">
      <c r="A80" s="77" t="s">
        <v>495</v>
      </c>
      <c r="B80" s="72" t="s">
        <v>496</v>
      </c>
    </row>
    <row r="81" spans="1:2" ht="47.25">
      <c r="A81" s="77" t="s">
        <v>497</v>
      </c>
      <c r="B81" s="72" t="s">
        <v>498</v>
      </c>
    </row>
    <row r="82" spans="1:2" ht="31.5">
      <c r="A82" s="77" t="s">
        <v>499</v>
      </c>
      <c r="B82" s="72" t="s">
        <v>500</v>
      </c>
    </row>
    <row r="83" spans="1:2" ht="15.75">
      <c r="A83" s="77" t="s">
        <v>501</v>
      </c>
      <c r="B83" s="72" t="s">
        <v>502</v>
      </c>
    </row>
    <row r="84" spans="1:2" ht="15.75">
      <c r="A84" s="77" t="s">
        <v>90</v>
      </c>
      <c r="B84" s="72" t="s">
        <v>503</v>
      </c>
    </row>
    <row r="85" spans="1:2" ht="15.75">
      <c r="A85" s="77" t="s">
        <v>504</v>
      </c>
      <c r="B85" s="72" t="s">
        <v>505</v>
      </c>
    </row>
    <row r="86" spans="1:2" ht="31.5">
      <c r="A86" s="77" t="s">
        <v>506</v>
      </c>
      <c r="B86" s="72" t="s">
        <v>507</v>
      </c>
    </row>
    <row r="87" spans="1:2" ht="47.25">
      <c r="A87" s="77" t="s">
        <v>508</v>
      </c>
      <c r="B87" s="72" t="s">
        <v>509</v>
      </c>
    </row>
    <row r="88" spans="1:2" ht="47.25">
      <c r="A88" s="77" t="s">
        <v>510</v>
      </c>
      <c r="B88" s="72" t="s">
        <v>511</v>
      </c>
    </row>
    <row r="89" spans="1:2" ht="15.75">
      <c r="A89" s="77" t="s">
        <v>512</v>
      </c>
      <c r="B89" s="72" t="s">
        <v>513</v>
      </c>
    </row>
    <row r="90" spans="1:2" ht="15.75">
      <c r="A90" s="77" t="s">
        <v>514</v>
      </c>
      <c r="B90" s="72" t="s">
        <v>515</v>
      </c>
    </row>
    <row r="91" spans="1:2" ht="47.25">
      <c r="A91" s="77" t="s">
        <v>516</v>
      </c>
      <c r="B91" s="72" t="s">
        <v>517</v>
      </c>
    </row>
    <row r="92" spans="1:2" ht="31.5">
      <c r="A92" s="77" t="s">
        <v>518</v>
      </c>
      <c r="B92" s="72" t="s">
        <v>519</v>
      </c>
    </row>
    <row r="93" spans="1:2" ht="31.5">
      <c r="A93" s="77" t="s">
        <v>520</v>
      </c>
      <c r="B93" s="72" t="s">
        <v>521</v>
      </c>
    </row>
    <row r="94" spans="1:2" ht="15.75">
      <c r="A94" s="77" t="s">
        <v>522</v>
      </c>
      <c r="B94" s="72" t="s">
        <v>523</v>
      </c>
    </row>
    <row r="95" spans="1:2" ht="15.75">
      <c r="A95" s="77" t="s">
        <v>524</v>
      </c>
      <c r="B95" s="72" t="s">
        <v>525</v>
      </c>
    </row>
    <row r="96" spans="1:2" ht="31.5">
      <c r="A96" s="77" t="s">
        <v>526</v>
      </c>
      <c r="B96" s="72" t="s">
        <v>527</v>
      </c>
    </row>
    <row r="97" spans="1:2" ht="31.5">
      <c r="A97" s="77" t="s">
        <v>528</v>
      </c>
      <c r="B97" s="72" t="s">
        <v>529</v>
      </c>
    </row>
    <row r="98" spans="1:2" ht="31.5">
      <c r="A98" s="77" t="s">
        <v>530</v>
      </c>
      <c r="B98" s="72" t="s">
        <v>531</v>
      </c>
    </row>
    <row r="99" spans="1:2" ht="31.5">
      <c r="A99" s="77" t="s">
        <v>532</v>
      </c>
      <c r="B99" s="72" t="s">
        <v>533</v>
      </c>
    </row>
    <row r="100" spans="1:2" ht="47.25">
      <c r="A100" s="77" t="s">
        <v>307</v>
      </c>
      <c r="B100" s="72" t="s">
        <v>534</v>
      </c>
    </row>
    <row r="101" spans="1:2" ht="15.75">
      <c r="A101" s="77" t="s">
        <v>313</v>
      </c>
      <c r="B101" s="72" t="s">
        <v>535</v>
      </c>
    </row>
    <row r="102" spans="1:2" ht="47.25">
      <c r="A102" s="77" t="s">
        <v>312</v>
      </c>
      <c r="B102" s="72" t="s">
        <v>536</v>
      </c>
    </row>
    <row r="103" spans="1:2" ht="15.75">
      <c r="A103" s="77" t="s">
        <v>537</v>
      </c>
      <c r="B103" s="72" t="s">
        <v>538</v>
      </c>
    </row>
    <row r="104" spans="1:2" ht="15.75">
      <c r="A104" s="77" t="s">
        <v>308</v>
      </c>
      <c r="B104" s="72" t="s">
        <v>539</v>
      </c>
    </row>
    <row r="105" spans="1:2" ht="47.25">
      <c r="A105" s="77" t="s">
        <v>309</v>
      </c>
      <c r="B105" s="72" t="s">
        <v>540</v>
      </c>
    </row>
    <row r="106" spans="1:2" ht="15.75">
      <c r="A106" s="77" t="s">
        <v>541</v>
      </c>
      <c r="B106" s="72" t="s">
        <v>542</v>
      </c>
    </row>
    <row r="107" spans="1:2" ht="31.5">
      <c r="A107" s="77" t="s">
        <v>543</v>
      </c>
      <c r="B107" s="72" t="s">
        <v>544</v>
      </c>
    </row>
    <row r="108" spans="1:2" ht="15.75">
      <c r="A108" s="77" t="s">
        <v>310</v>
      </c>
      <c r="B108" s="72" t="s">
        <v>545</v>
      </c>
    </row>
    <row r="109" spans="1:2" ht="15.75">
      <c r="A109" s="77" t="s">
        <v>546</v>
      </c>
      <c r="B109" s="72" t="s">
        <v>547</v>
      </c>
    </row>
    <row r="110" spans="1:2" ht="31.5">
      <c r="A110" s="77" t="s">
        <v>548</v>
      </c>
      <c r="B110" s="72" t="s">
        <v>549</v>
      </c>
    </row>
    <row r="111" spans="1:2" ht="15.75">
      <c r="A111" s="77" t="s">
        <v>311</v>
      </c>
      <c r="B111" s="72" t="s">
        <v>550</v>
      </c>
    </row>
    <row r="112" spans="1:2" ht="15.75">
      <c r="A112" s="77" t="s">
        <v>327</v>
      </c>
      <c r="B112" s="72" t="s">
        <v>551</v>
      </c>
    </row>
    <row r="113" spans="1:2" ht="47.25">
      <c r="A113" s="77" t="s">
        <v>333</v>
      </c>
      <c r="B113" s="72" t="s">
        <v>552</v>
      </c>
    </row>
    <row r="114" spans="1:2" ht="15.75">
      <c r="A114" s="77" t="s">
        <v>330</v>
      </c>
      <c r="B114" s="72" t="s">
        <v>553</v>
      </c>
    </row>
    <row r="115" spans="1:2" ht="31.5">
      <c r="A115" s="77" t="s">
        <v>554</v>
      </c>
      <c r="B115" s="72" t="s">
        <v>555</v>
      </c>
    </row>
    <row r="116" spans="1:2" ht="31.5">
      <c r="A116" s="77" t="s">
        <v>556</v>
      </c>
      <c r="B116" s="72" t="s">
        <v>557</v>
      </c>
    </row>
    <row r="117" spans="1:2" ht="15.75">
      <c r="A117" s="77" t="s">
        <v>331</v>
      </c>
      <c r="B117" s="72" t="s">
        <v>558</v>
      </c>
    </row>
    <row r="118" spans="1:2" ht="15.75">
      <c r="A118" s="77" t="s">
        <v>559</v>
      </c>
      <c r="B118" s="72" t="s">
        <v>560</v>
      </c>
    </row>
    <row r="119" spans="1:2" ht="78.75">
      <c r="A119" s="79" t="s">
        <v>561</v>
      </c>
      <c r="B119" s="72" t="s">
        <v>562</v>
      </c>
    </row>
    <row r="120" spans="1:2" ht="126">
      <c r="A120" s="79" t="s">
        <v>563</v>
      </c>
      <c r="B120" s="72" t="s">
        <v>564</v>
      </c>
    </row>
    <row r="121" spans="1:2" ht="31.5">
      <c r="A121" s="77" t="s">
        <v>565</v>
      </c>
      <c r="B121" s="72" t="s">
        <v>566</v>
      </c>
    </row>
    <row r="122" spans="1:2" ht="47.25">
      <c r="A122" s="77" t="s">
        <v>567</v>
      </c>
      <c r="B122" s="72" t="s">
        <v>568</v>
      </c>
    </row>
    <row r="123" spans="1:2" ht="15.75">
      <c r="A123" s="77" t="s">
        <v>569</v>
      </c>
      <c r="B123" s="72" t="s">
        <v>570</v>
      </c>
    </row>
    <row r="124" spans="1:2" ht="31.5">
      <c r="A124" s="77" t="s">
        <v>571</v>
      </c>
      <c r="B124" s="72" t="s">
        <v>572</v>
      </c>
    </row>
    <row r="125" spans="1:2" ht="15.75">
      <c r="A125" s="77" t="s">
        <v>573</v>
      </c>
      <c r="B125" s="72" t="s">
        <v>574</v>
      </c>
    </row>
    <row r="126" spans="1:2" ht="31.5">
      <c r="A126" s="77" t="s">
        <v>575</v>
      </c>
      <c r="B126" s="72" t="s">
        <v>576</v>
      </c>
    </row>
    <row r="127" spans="1:2" ht="15.75">
      <c r="A127" s="77" t="s">
        <v>577</v>
      </c>
      <c r="B127" s="72" t="s">
        <v>578</v>
      </c>
    </row>
    <row r="128" spans="1:2" ht="15.75">
      <c r="A128" s="77" t="s">
        <v>579</v>
      </c>
      <c r="B128" s="72" t="s">
        <v>580</v>
      </c>
    </row>
    <row r="129" spans="1:2" ht="31.5">
      <c r="A129" s="77" t="s">
        <v>581</v>
      </c>
      <c r="B129" s="72" t="s">
        <v>582</v>
      </c>
    </row>
    <row r="130" spans="1:2" ht="15.75">
      <c r="A130" s="77" t="s">
        <v>583</v>
      </c>
      <c r="B130" s="72" t="s">
        <v>584</v>
      </c>
    </row>
    <row r="131" spans="1:2" ht="15.75">
      <c r="A131" s="77" t="s">
        <v>585</v>
      </c>
      <c r="B131" s="72" t="s">
        <v>586</v>
      </c>
    </row>
    <row r="132" spans="1:2" ht="47.25">
      <c r="A132" s="77" t="s">
        <v>587</v>
      </c>
      <c r="B132" s="72" t="s">
        <v>588</v>
      </c>
    </row>
    <row r="133" spans="1:2" ht="15.75">
      <c r="A133" s="77" t="s">
        <v>326</v>
      </c>
      <c r="B133" s="72" t="s">
        <v>589</v>
      </c>
    </row>
    <row r="134" spans="1:2" ht="15.75">
      <c r="A134" s="77" t="s">
        <v>590</v>
      </c>
      <c r="B134" s="72" t="s">
        <v>591</v>
      </c>
    </row>
    <row r="135" spans="1:2" ht="31.5">
      <c r="A135" s="77" t="s">
        <v>592</v>
      </c>
      <c r="B135" s="72" t="s">
        <v>593</v>
      </c>
    </row>
    <row r="136" spans="1:2" ht="31.5">
      <c r="A136" s="77" t="s">
        <v>594</v>
      </c>
      <c r="B136" s="72" t="s">
        <v>595</v>
      </c>
    </row>
    <row r="137" spans="1:2" ht="31.5">
      <c r="A137" s="77" t="s">
        <v>596</v>
      </c>
      <c r="B137" s="72" t="s">
        <v>597</v>
      </c>
    </row>
  </sheetData>
  <sheetProtection/>
  <hyperlinks>
    <hyperlink ref="B20" r:id="rId1" display="\\\\611\\\\\\ \06"/>
    <hyperlink ref="B19" r:id="rId2" display="\\\\610\\\\\\ \05"/>
    <hyperlink ref="B9" r:id="rId3" display="\\\\240\\\\\\ \05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KANUKOVA</cp:lastModifiedBy>
  <cp:lastPrinted>2012-01-10T11:02:24Z</cp:lastPrinted>
  <dcterms:created xsi:type="dcterms:W3CDTF">2004-12-08T13:17:20Z</dcterms:created>
  <dcterms:modified xsi:type="dcterms:W3CDTF">2012-01-11T03:59:24Z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