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утв с поправками" sheetId="1" r:id="rId1"/>
  </sheets>
  <definedNames>
    <definedName name="_xlnm.Print_Titles" localSheetId="0">'утв с поправками'!$11:$12</definedName>
  </definedNames>
  <calcPr fullCalcOnLoad="1"/>
</workbook>
</file>

<file path=xl/sharedStrings.xml><?xml version="1.0" encoding="utf-8"?>
<sst xmlns="http://schemas.openxmlformats.org/spreadsheetml/2006/main" count="174" uniqueCount="174">
  <si>
    <t>Приложение № 5</t>
  </si>
  <si>
    <t xml:space="preserve">                                      к решению Совета городского округа</t>
  </si>
  <si>
    <t xml:space="preserve">                                   город Салават Республики Башкортостан</t>
  </si>
  <si>
    <t xml:space="preserve">                           "О бюджете городского округа город Салават</t>
  </si>
  <si>
    <t xml:space="preserve"> Республики Башкортостан на 2012 год"</t>
  </si>
  <si>
    <t>Поступления доходов в бюджет городского округа город Салават Республики Башкортостан на 2012 год</t>
  </si>
  <si>
    <t>тыс. руб.</t>
  </si>
  <si>
    <t>Код бюджетной классификации  Российской Федерации</t>
  </si>
  <si>
    <t>Наименование кода группы, подгруппы, статьи, подстатьи, элемента, программы (подпрограммы), код экономической классификации доходов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</si>
  <si>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</si>
  <si>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</si>
  <si>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</si>
  <si>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</si>
  <si>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</si>
  <si>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</si>
  <si>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</si>
  <si>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</si>
  <si>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</si>
  <si>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</si>
  <si>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</si>
  <si>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</si>
  <si>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</si>
  <si>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</si>
  <si>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1 01 02022 01 0000 110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</si>
  <si>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</si>
  <si>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</si>
  <si>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</si>
  <si>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</si>
  <si>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</t>
  </si>
  <si>
    <t>1 05 00000 00 0000 000</t>
  </si>
  <si>
    <t>Налоги на совокупный доход</t>
  </si>
  <si>
    <t>105 01040 02 0000 110</t>
  </si>
  <si>
    <t>Налог, взимаемый в виде стоимости патента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</si>
  <si>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</si>
  <si>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</si>
  <si>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</si>
  <si>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</si>
  <si>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</si>
  <si>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</si>
  <si>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</si>
  <si>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</si>
  <si>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</si>
  <si>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</si>
  <si>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</si>
  <si>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</si>
  <si>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</si>
  <si>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</si>
  <si>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1 07 00000 00 0000 000</t>
  </si>
  <si>
    <t xml:space="preserve">Налоги, сборы и регулярные платежи за пользование природными ресурсами </t>
  </si>
  <si>
    <t>107 01020 01 0000 110</t>
  </si>
  <si>
    <t>Налог на добычу общераспространенных полезных ископаемых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</si>
  <si>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</si>
  <si>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</si>
  <si>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</si>
  <si>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</si>
  <si>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</si>
  <si>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</si>
  <si>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</si>
  <si>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</si>
  <si>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</si>
  <si>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</si>
  <si>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</si>
  <si>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</t>
  </si>
  <si>
    <t>Итого налоговых доходов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</si>
  <si>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</si>
  <si>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</si>
  <si>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</si>
  <si>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</si>
  <si>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 xml:space="preserve">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</si>
  <si>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</si>
  <si>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</si>
  <si>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</si>
  <si>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</si>
  <si>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</si>
  <si>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</si>
  <si>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</si>
  <si>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</si>
  <si>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</si>
  <si>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</si>
  <si>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</si>
  <si>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</si>
  <si>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</si>
  <si>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1 12 00000 00 0000  000</t>
  </si>
  <si>
    <t>Платежи при пользовании природными ресурсами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</si>
  <si>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</si>
  <si>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</si>
  <si>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</si>
  <si>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</si>
  <si>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</si>
  <si>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</si>
  <si>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</si>
  <si>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</si>
  <si>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1 12 01050 01 0000 120</t>
  </si>
  <si>
    <t>Плата за иные виды негативного воздействия на окружающую среду</t>
  </si>
  <si>
    <t>1 13 00000 00 0000 000</t>
  </si>
  <si>
    <t>Доходы от оказания платных услуг (работ) и компенсации затрат государства</t>
  </si>
  <si>
    <t>1 13 01994 04 0000 130</t>
  </si>
  <si>
    <t>Прочие доходы от оказания платных услуг (работ) получателями средств  бюджетов городских округов</t>
  </si>
  <si>
    <t>114 00000 00 0000 000</t>
  </si>
  <si>
    <t>Доходы от продажи  материальных и нематериальных активов</t>
  </si>
  <si>
    <t>1 14 02043 04 0000 410</t>
  </si>
  <si>
    <t>Доходы от реализации иного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</si>
  <si>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</si>
  <si>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</si>
  <si>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1 16 00000 00 0000 000 </t>
  </si>
  <si>
    <t>Штрафы, санкции, возмещение ущерба</t>
  </si>
  <si>
    <t>1 16 03010 01 0000 140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</si>
  <si>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</si>
  <si>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</si>
  <si>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</si>
  <si>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</si>
  <si>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</si>
  <si>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</si>
  <si>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</si>
  <si>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</si>
  <si>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</si>
  <si>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</si>
  <si>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</si>
  <si>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</si>
  <si>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</si>
  <si>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</si>
  <si>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</si>
  <si>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</si>
  <si>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</si>
  <si>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</si>
  <si>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117 00000 00 0000 000</t>
  </si>
  <si>
    <t>Прочие неналоговые доходы</t>
  </si>
  <si>
    <t>117 05040 04 0000 180</t>
  </si>
  <si>
    <t>Прочие  неналоговые доходы бюджетов городских округов</t>
  </si>
  <si>
    <t>Итого неналоговых доходов</t>
  </si>
  <si>
    <t>2 00 00000 00 0000 000</t>
  </si>
  <si>
    <t>БЕЗВОЗМЕЗДНЫЕ ПОСТУПЛЕНИЯ</t>
  </si>
  <si>
    <t>202 02145 04 0000 151</t>
  </si>
  <si>
    <t>Субсидии бюджетам городских округов на модернизацию региональных систем общего образования</t>
  </si>
  <si>
    <t>202 02999 04 7101 151</t>
  </si>
  <si>
    <t>Субсидии на софинансирование расходных обязательств</t>
  </si>
  <si>
    <t>202 03020 04 0000 141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</si>
  <si>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</si>
  <si>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202 03024 04 7202 151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</si>
  <si>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</t>
  </si>
  <si>
    <t>202 03024 04 7203 151</t>
  </si>
  <si>
    <t xml:space="preserve">Субвенции бюджетам городских округов для реализации основных общеобразовательных программ, направленных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</t>
  </si>
  <si>
    <t>202 03024 04 7204 151</t>
  </si>
  <si>
    <t>Субвенции бюджетам городских округов на социальную поддержку  детей-сирот и детей, оставшихся без попечения родителей, в государственных учреждениях образования</t>
  </si>
  <si>
    <t>202 03024 04 7206 151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</si>
  <si>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</si>
  <si>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>202 03024 04 7208 151</t>
  </si>
  <si>
    <t>Субвенции бюджетам городских округов на  социальную поддержку детей-сирот по выплате вознаграждения, причитающегося патронатному воспитателю</t>
  </si>
  <si>
    <t>202 03024 04 7209 151</t>
  </si>
  <si>
    <t>Субвенции бюджетам городских округов на социальную поддержку детей-сирот по выплате ежемесячного пособия на содержание детей, переданных на воспитание в патронатную семью</t>
  </si>
  <si>
    <t>202 03024 04 7210 151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</si>
  <si>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</si>
  <si>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</si>
  <si>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</si>
  <si>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</si>
  <si>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</si>
  <si>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202 03027 04 7221 151</t>
  </si>
  <si>
    <t>Субвенции бюджетам городских округов на содержание детей в семьях опекунов(попечителей) и приемных семьях, а также на вознаграждение,причитающееся приемному родителю,в части финансирования расходов на содержание ребенка в приемной семье</t>
  </si>
  <si>
    <t>202 03027 04 7222 151</t>
  </si>
  <si>
    <t>Субвенции бюджетам городских округов на содержание детей в семьях опекунов(попечителей) и приемных семьях, а также на вознаграждение,причитающееся приемному родителю,в части финансирования расходов на вознаграждение,причитающееся   приемному родителю</t>
  </si>
  <si>
    <t>202 03027 04 7223 151</t>
  </si>
  <si>
    <t>Субвенции бюджетам городских округов на содержание ребенка в семьях опекунов опекуна(попечителей) и приемных семьях, а также на вознаграждение,причитиающееся приемному родителю,в части финансирования расходов на содержание ребенка в  семье опекуна</t>
  </si>
  <si>
    <t>202 03029 04 0000 151</t>
  </si>
  <si>
    <t>Субвенции бюджетам городских округов на компенсацию части родительской платы за содержание ребенка вобразовательных учреждениях, реализующих основную общеобразовательную программу дошкольного образования</t>
  </si>
  <si>
    <t>202 03999 04 7231 151</t>
  </si>
  <si>
    <t>Субвенции бюджетам городских округов на организацию и обеспечение отдых а и оздоровления детей (за исключением организации отдых детей в каникулярное время)</t>
  </si>
  <si>
    <t>202 03999 04 7232 151</t>
  </si>
  <si>
    <t>Субвенции бюджетам городских округов на  отдых и оздоровление детей-сирот и детей,оставшихся без попечения родителей</t>
  </si>
  <si>
    <t>202 04025 04 0000 151</t>
  </si>
  <si>
    <t>Межбюджетные трансферты бюджетам городских округов на комплектование книжных фондов библтотек муниципальных образований</t>
  </si>
  <si>
    <t>202 04999 04 7314 251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</si>
  <si>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</si>
  <si>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>, пунктами 1 и 2 статьи 120, статьями 125, 126, 128, 129, 129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>, 132, 133, 134, 135, 135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Налогового кодекса Российской Федерации, а также </t>
    </r>
  </si>
  <si>
    <t xml:space="preserve">                                от  14 декабря 2011 г. № 2-52/590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</si>
</sst>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;[Red]#,##0.0"/>
    <numFmt numFmtId="186" formatCode="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i/>
      <sz val="10"/>
      <name val="Arial"/>
      <family val="2"/>
    </font>
    <font>
      <b/>
      <i/>
      <sz val="14"/>
      <name val="Times New Roman"/>
      <family val="1"/>
    </font>
    <font>
      <vertAlign val="superscript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184" fontId="23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184" fontId="25" fillId="0" borderId="10" xfId="0" applyNumberFormat="1" applyFont="1" applyBorder="1" applyAlignment="1">
      <alignment horizontal="right" vertical="center"/>
    </xf>
    <xf numFmtId="184" fontId="20" fillId="0" borderId="10" xfId="0" applyNumberFormat="1" applyFont="1" applyBorder="1" applyAlignment="1">
      <alignment horizontal="right" vertical="center"/>
    </xf>
    <xf numFmtId="0" fontId="20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 vertical="center" wrapText="1"/>
    </xf>
    <xf numFmtId="184" fontId="27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wrapText="1"/>
    </xf>
    <xf numFmtId="184" fontId="20" fillId="0" borderId="11" xfId="0" applyNumberFormat="1" applyFont="1" applyBorder="1" applyAlignment="1">
      <alignment horizontal="right" vertical="center"/>
    </xf>
    <xf numFmtId="184" fontId="25" fillId="0" borderId="10" xfId="0" applyNumberFormat="1" applyFont="1" applyBorder="1" applyAlignment="1">
      <alignment horizontal="right" vertical="center" wrapText="1"/>
    </xf>
    <xf numFmtId="184" fontId="20" fillId="0" borderId="10" xfId="0" applyNumberFormat="1" applyFont="1" applyBorder="1" applyAlignment="1">
      <alignment horizontal="right" vertical="center" wrapText="1"/>
    </xf>
    <xf numFmtId="49" fontId="20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84" fontId="23" fillId="0" borderId="1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wrapText="1"/>
    </xf>
    <xf numFmtId="0" fontId="20" fillId="0" borderId="10" xfId="0" applyFont="1" applyFill="1" applyBorder="1" applyAlignment="1">
      <alignment vertical="center"/>
    </xf>
    <xf numFmtId="0" fontId="20" fillId="0" borderId="12" xfId="0" applyFont="1" applyBorder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25" fillId="0" borderId="10" xfId="0" applyNumberFormat="1" applyFont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184" fontId="0" fillId="0" borderId="0" xfId="0" applyNumberFormat="1" applyAlignment="1">
      <alignment vertical="center"/>
    </xf>
    <xf numFmtId="3" fontId="20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49" fontId="20" fillId="0" borderId="10" xfId="0" applyNumberFormat="1" applyFont="1" applyBorder="1" applyAlignment="1">
      <alignment vertical="center"/>
    </xf>
    <xf numFmtId="49" fontId="20" fillId="0" borderId="10" xfId="0" applyNumberFormat="1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186" fontId="20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vertical="center"/>
    </xf>
    <xf numFmtId="18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0"/>
  <sheetViews>
    <sheetView tabSelected="1" zoomScale="85" zoomScaleNormal="85" zoomScalePageLayoutView="0" workbookViewId="0" topLeftCell="B1">
      <selection activeCell="C5" sqref="C5:D5"/>
    </sheetView>
  </sheetViews>
  <sheetFormatPr defaultColWidth="9.140625" defaultRowHeight="12.75"/>
  <cols>
    <col min="1" max="1" width="5.7109375" style="3" hidden="1" customWidth="1"/>
    <col min="2" max="2" width="32.7109375" style="3" customWidth="1"/>
    <col min="3" max="3" width="68.140625" style="3" customWidth="1"/>
    <col min="4" max="4" width="20.57421875" style="49" customWidth="1"/>
    <col min="5" max="5" width="13.57421875" style="3" hidden="1" customWidth="1"/>
    <col min="6" max="6" width="0" style="3" hidden="1" customWidth="1"/>
    <col min="7" max="16384" width="9.140625" style="3" customWidth="1"/>
  </cols>
  <sheetData>
    <row r="1" spans="2:4" ht="18.75">
      <c r="B1" s="1"/>
      <c r="C1" s="2"/>
      <c r="D1" s="2"/>
    </row>
    <row r="2" spans="2:4" ht="18.75">
      <c r="B2" s="1"/>
      <c r="C2" s="2"/>
      <c r="D2" s="2" t="s">
        <v>0</v>
      </c>
    </row>
    <row r="3" spans="2:4" ht="18.75">
      <c r="B3" s="1"/>
      <c r="C3" s="52" t="s">
        <v>1</v>
      </c>
      <c r="D3" s="52"/>
    </row>
    <row r="4" spans="2:4" ht="18.75">
      <c r="B4" s="1"/>
      <c r="C4" s="52" t="s">
        <v>2</v>
      </c>
      <c r="D4" s="52"/>
    </row>
    <row r="5" spans="2:4" ht="18.75">
      <c r="B5" s="1"/>
      <c r="C5" s="52" t="s">
        <v>173</v>
      </c>
      <c r="D5" s="52"/>
    </row>
    <row r="6" spans="2:4" ht="18.75">
      <c r="B6" s="1"/>
      <c r="C6" s="52" t="s">
        <v>3</v>
      </c>
      <c r="D6" s="52"/>
    </row>
    <row r="7" spans="2:4" ht="18.75">
      <c r="B7" s="1"/>
      <c r="C7" s="52" t="s">
        <v>4</v>
      </c>
      <c r="D7" s="52"/>
    </row>
    <row r="8" spans="2:4" ht="18.75">
      <c r="B8" s="1"/>
      <c r="C8" s="4"/>
      <c r="D8" s="4"/>
    </row>
    <row r="9" spans="2:4" ht="52.5" customHeight="1">
      <c r="B9" s="50" t="s">
        <v>5</v>
      </c>
      <c r="C9" s="50"/>
      <c r="D9" s="50"/>
    </row>
    <row r="10" spans="2:4" ht="12.75">
      <c r="B10" s="51" t="s">
        <v>6</v>
      </c>
      <c r="C10" s="51"/>
      <c r="D10" s="51"/>
    </row>
    <row r="11" spans="2:4" ht="56.25">
      <c r="B11" s="5" t="s">
        <v>7</v>
      </c>
      <c r="C11" s="5" t="s">
        <v>8</v>
      </c>
      <c r="D11" s="6" t="s">
        <v>9</v>
      </c>
    </row>
    <row r="12" spans="2:4" ht="12.75">
      <c r="B12" s="7">
        <v>1</v>
      </c>
      <c r="C12" s="7">
        <v>2</v>
      </c>
      <c r="D12" s="8">
        <v>3</v>
      </c>
    </row>
    <row r="13" spans="2:4" ht="18.75">
      <c r="B13" s="9"/>
      <c r="C13" s="10" t="s">
        <v>10</v>
      </c>
      <c r="D13" s="11">
        <f>SUM(D14+D75)</f>
        <v>1480886.8</v>
      </c>
    </row>
    <row r="14" spans="2:4" ht="18.75">
      <c r="B14" s="12" t="s">
        <v>11</v>
      </c>
      <c r="C14" s="12" t="s">
        <v>12</v>
      </c>
      <c r="D14" s="11">
        <f>SUM(D40+D74)</f>
        <v>965272</v>
      </c>
    </row>
    <row r="15" spans="2:4" ht="18.75">
      <c r="B15" s="12" t="s">
        <v>13</v>
      </c>
      <c r="C15" s="13" t="s">
        <v>14</v>
      </c>
      <c r="D15" s="11">
        <f>SUM(D16)</f>
        <v>309896</v>
      </c>
    </row>
    <row r="16" spans="2:4" ht="18.75">
      <c r="B16" s="14" t="s">
        <v>15</v>
      </c>
      <c r="C16" s="14" t="s">
        <v>16</v>
      </c>
      <c r="D16" s="15">
        <f>SUM(D17+D18+D21+D22)</f>
        <v>309896</v>
      </c>
    </row>
    <row r="17" spans="2:4" ht="87.75" customHeight="1">
      <c r="B17" s="5" t="s">
        <v>17</v>
      </c>
      <c r="C17" s="5" t="s">
        <v>18</v>
      </c>
      <c r="D17" s="16">
        <v>2000</v>
      </c>
    </row>
    <row r="18" spans="2:4" ht="75">
      <c r="B18" s="14" t="s">
        <v>19</v>
      </c>
      <c r="C18" s="14" t="s">
        <v>20</v>
      </c>
      <c r="D18" s="15">
        <f>D19+D20</f>
        <v>307552</v>
      </c>
    </row>
    <row r="19" spans="2:4" ht="112.5">
      <c r="B19" s="5" t="s">
        <v>21</v>
      </c>
      <c r="C19" s="17" t="s">
        <v>22</v>
      </c>
      <c r="D19" s="16">
        <v>306552</v>
      </c>
    </row>
    <row r="20" spans="2:4" ht="112.5">
      <c r="B20" s="5" t="s">
        <v>23</v>
      </c>
      <c r="C20" s="17" t="s">
        <v>24</v>
      </c>
      <c r="D20" s="16">
        <v>1000</v>
      </c>
    </row>
    <row r="21" spans="2:4" ht="56.25">
      <c r="B21" s="5" t="s">
        <v>25</v>
      </c>
      <c r="C21" s="5" t="s">
        <v>26</v>
      </c>
      <c r="D21" s="16">
        <v>10</v>
      </c>
    </row>
    <row r="22" spans="2:4" ht="112.5">
      <c r="B22" s="5" t="s">
        <v>27</v>
      </c>
      <c r="C22" s="17" t="s">
        <v>28</v>
      </c>
      <c r="D22" s="16">
        <v>334</v>
      </c>
    </row>
    <row r="23" spans="2:4" ht="18.75">
      <c r="B23" s="18" t="s">
        <v>29</v>
      </c>
      <c r="C23" s="19" t="s">
        <v>30</v>
      </c>
      <c r="D23" s="11">
        <f>SUM(D24:D25)</f>
        <v>76850</v>
      </c>
    </row>
    <row r="24" spans="2:4" ht="37.5">
      <c r="B24" s="20" t="s">
        <v>31</v>
      </c>
      <c r="C24" s="21" t="s">
        <v>32</v>
      </c>
      <c r="D24" s="16">
        <v>850</v>
      </c>
    </row>
    <row r="25" spans="2:4" ht="37.5">
      <c r="B25" s="5" t="s">
        <v>33</v>
      </c>
      <c r="C25" s="5" t="s">
        <v>34</v>
      </c>
      <c r="D25" s="16">
        <v>76000</v>
      </c>
    </row>
    <row r="26" spans="2:4" ht="18.75">
      <c r="B26" s="18" t="s">
        <v>35</v>
      </c>
      <c r="C26" s="19" t="s">
        <v>36</v>
      </c>
      <c r="D26" s="11">
        <f>SUM(D27+D29)</f>
        <v>320800</v>
      </c>
    </row>
    <row r="27" spans="2:4" ht="18.75">
      <c r="B27" s="14" t="s">
        <v>37</v>
      </c>
      <c r="C27" s="14" t="s">
        <v>38</v>
      </c>
      <c r="D27" s="15">
        <f>SUM(D28)</f>
        <v>10900</v>
      </c>
    </row>
    <row r="28" spans="2:4" ht="56.25">
      <c r="B28" s="5" t="s">
        <v>39</v>
      </c>
      <c r="C28" s="5" t="s">
        <v>40</v>
      </c>
      <c r="D28" s="16">
        <v>10900</v>
      </c>
    </row>
    <row r="29" spans="2:4" ht="18.75">
      <c r="B29" s="14" t="s">
        <v>41</v>
      </c>
      <c r="C29" s="14" t="s">
        <v>42</v>
      </c>
      <c r="D29" s="15">
        <f>SUM(D30:D31)</f>
        <v>309900</v>
      </c>
    </row>
    <row r="30" spans="2:4" ht="112.5">
      <c r="B30" s="5" t="s">
        <v>43</v>
      </c>
      <c r="C30" s="5" t="s">
        <v>44</v>
      </c>
      <c r="D30" s="16">
        <v>900</v>
      </c>
    </row>
    <row r="31" spans="2:4" ht="112.5">
      <c r="B31" s="5" t="s">
        <v>45</v>
      </c>
      <c r="C31" s="5" t="s">
        <v>46</v>
      </c>
      <c r="D31" s="16">
        <v>309000</v>
      </c>
    </row>
    <row r="32" spans="2:4" ht="37.5">
      <c r="B32" s="18" t="s">
        <v>47</v>
      </c>
      <c r="C32" s="18" t="s">
        <v>48</v>
      </c>
      <c r="D32" s="11">
        <f>SUM(D33)</f>
        <v>200</v>
      </c>
    </row>
    <row r="33" spans="2:4" ht="37.5">
      <c r="B33" s="5" t="s">
        <v>49</v>
      </c>
      <c r="C33" s="5" t="s">
        <v>50</v>
      </c>
      <c r="D33" s="16">
        <v>200</v>
      </c>
    </row>
    <row r="34" spans="2:4" ht="18.75">
      <c r="B34" s="18" t="s">
        <v>51</v>
      </c>
      <c r="C34" s="19" t="s">
        <v>52</v>
      </c>
      <c r="D34" s="11">
        <f>SUM(D35+D37)</f>
        <v>7827</v>
      </c>
    </row>
    <row r="35" spans="2:4" ht="56.25">
      <c r="B35" s="14" t="s">
        <v>53</v>
      </c>
      <c r="C35" s="14" t="s">
        <v>54</v>
      </c>
      <c r="D35" s="15">
        <f>D36</f>
        <v>7700</v>
      </c>
    </row>
    <row r="36" spans="2:4" ht="75">
      <c r="B36" s="5" t="s">
        <v>55</v>
      </c>
      <c r="C36" s="5" t="s">
        <v>56</v>
      </c>
      <c r="D36" s="16">
        <v>7700</v>
      </c>
    </row>
    <row r="37" spans="2:4" s="22" customFormat="1" ht="56.25">
      <c r="B37" s="14" t="s">
        <v>57</v>
      </c>
      <c r="C37" s="14" t="s">
        <v>58</v>
      </c>
      <c r="D37" s="15">
        <f>SUM(D38:D39)</f>
        <v>127</v>
      </c>
    </row>
    <row r="38" spans="2:4" ht="37.5">
      <c r="B38" s="5" t="s">
        <v>59</v>
      </c>
      <c r="C38" s="5" t="s">
        <v>60</v>
      </c>
      <c r="D38" s="16">
        <v>27</v>
      </c>
    </row>
    <row r="39" spans="2:4" ht="112.5">
      <c r="B39" s="5" t="s">
        <v>61</v>
      </c>
      <c r="C39" s="17" t="s">
        <v>62</v>
      </c>
      <c r="D39" s="16">
        <v>100</v>
      </c>
    </row>
    <row r="40" spans="2:4" ht="19.5">
      <c r="B40" s="14"/>
      <c r="C40" s="23" t="s">
        <v>63</v>
      </c>
      <c r="D40" s="24">
        <f>SUM(D15+D23+D26+D34+D32)</f>
        <v>715573</v>
      </c>
    </row>
    <row r="41" spans="2:4" ht="56.25">
      <c r="B41" s="18" t="s">
        <v>64</v>
      </c>
      <c r="C41" s="18" t="s">
        <v>65</v>
      </c>
      <c r="D41" s="11">
        <f>SUM(D42+D46+D48+D49)</f>
        <v>201313</v>
      </c>
    </row>
    <row r="42" spans="2:4" ht="112.5">
      <c r="B42" s="5" t="s">
        <v>66</v>
      </c>
      <c r="C42" s="17" t="s">
        <v>67</v>
      </c>
      <c r="D42" s="16">
        <f>SUM(D43:D45)</f>
        <v>186900</v>
      </c>
    </row>
    <row r="43" spans="2:4" ht="112.5">
      <c r="B43" s="5" t="s">
        <v>68</v>
      </c>
      <c r="C43" s="25" t="s">
        <v>69</v>
      </c>
      <c r="D43" s="26">
        <v>116000</v>
      </c>
    </row>
    <row r="44" spans="2:4" ht="112.5">
      <c r="B44" s="5" t="s">
        <v>70</v>
      </c>
      <c r="C44" s="5" t="s">
        <v>71</v>
      </c>
      <c r="D44" s="26">
        <v>900</v>
      </c>
    </row>
    <row r="45" spans="2:4" ht="93.75">
      <c r="B45" s="5" t="s">
        <v>72</v>
      </c>
      <c r="C45" s="5" t="s">
        <v>73</v>
      </c>
      <c r="D45" s="16">
        <v>70000</v>
      </c>
    </row>
    <row r="46" spans="2:4" ht="37.5">
      <c r="B46" s="14" t="s">
        <v>74</v>
      </c>
      <c r="C46" s="14" t="s">
        <v>75</v>
      </c>
      <c r="D46" s="27">
        <f>SUM(D47)</f>
        <v>170</v>
      </c>
    </row>
    <row r="47" spans="2:4" ht="75">
      <c r="B47" s="5" t="s">
        <v>76</v>
      </c>
      <c r="C47" s="5" t="s">
        <v>77</v>
      </c>
      <c r="D47" s="28">
        <v>170</v>
      </c>
    </row>
    <row r="48" spans="2:4" ht="56.25">
      <c r="B48" s="5" t="s">
        <v>78</v>
      </c>
      <c r="C48" s="5" t="s">
        <v>79</v>
      </c>
      <c r="D48" s="28">
        <v>450</v>
      </c>
    </row>
    <row r="49" spans="2:4" ht="112.5">
      <c r="B49" s="29" t="s">
        <v>80</v>
      </c>
      <c r="C49" s="30" t="s">
        <v>81</v>
      </c>
      <c r="D49" s="28">
        <v>13793</v>
      </c>
    </row>
    <row r="50" spans="2:4" ht="18.75">
      <c r="B50" s="18" t="s">
        <v>82</v>
      </c>
      <c r="C50" s="18" t="s">
        <v>83</v>
      </c>
      <c r="D50" s="31">
        <f>D51+D52+D53+D54+D55</f>
        <v>8294</v>
      </c>
    </row>
    <row r="51" spans="2:4" ht="37.5">
      <c r="B51" s="5" t="s">
        <v>84</v>
      </c>
      <c r="C51" s="5" t="s">
        <v>85</v>
      </c>
      <c r="D51" s="28">
        <v>2213</v>
      </c>
    </row>
    <row r="52" spans="2:4" ht="37.5">
      <c r="B52" s="5" t="s">
        <v>86</v>
      </c>
      <c r="C52" s="5" t="s">
        <v>87</v>
      </c>
      <c r="D52" s="28">
        <v>39</v>
      </c>
    </row>
    <row r="53" spans="2:4" ht="37.5">
      <c r="B53" s="5" t="s">
        <v>88</v>
      </c>
      <c r="C53" s="5" t="s">
        <v>89</v>
      </c>
      <c r="D53" s="28">
        <v>4782</v>
      </c>
    </row>
    <row r="54" spans="2:4" ht="37.5">
      <c r="B54" s="5" t="s">
        <v>90</v>
      </c>
      <c r="C54" s="5" t="s">
        <v>91</v>
      </c>
      <c r="D54" s="28">
        <v>1260</v>
      </c>
    </row>
    <row r="55" spans="2:4" ht="37.5">
      <c r="B55" s="5" t="s">
        <v>92</v>
      </c>
      <c r="C55" s="5" t="s">
        <v>93</v>
      </c>
      <c r="D55" s="28">
        <v>0</v>
      </c>
    </row>
    <row r="56" spans="2:4" ht="37.5">
      <c r="B56" s="18" t="s">
        <v>94</v>
      </c>
      <c r="C56" s="18" t="s">
        <v>95</v>
      </c>
      <c r="D56" s="31">
        <f>SUM(D57)</f>
        <v>1075</v>
      </c>
    </row>
    <row r="57" spans="2:4" ht="37.5">
      <c r="B57" s="5" t="s">
        <v>96</v>
      </c>
      <c r="C57" s="32" t="s">
        <v>97</v>
      </c>
      <c r="D57" s="28">
        <v>1075</v>
      </c>
    </row>
    <row r="58" spans="2:4" ht="38.25" thickBot="1">
      <c r="B58" s="18" t="s">
        <v>98</v>
      </c>
      <c r="C58" s="18" t="s">
        <v>99</v>
      </c>
      <c r="D58" s="31">
        <f>SUM(D60+D59)</f>
        <v>31900</v>
      </c>
    </row>
    <row r="59" spans="2:4" ht="113.25" thickBot="1">
      <c r="B59" s="33" t="s">
        <v>100</v>
      </c>
      <c r="C59" s="34" t="s">
        <v>101</v>
      </c>
      <c r="D59" s="28">
        <v>31000</v>
      </c>
    </row>
    <row r="60" spans="2:4" ht="75">
      <c r="B60" s="5" t="s">
        <v>102</v>
      </c>
      <c r="C60" s="5" t="s">
        <v>103</v>
      </c>
      <c r="D60" s="28">
        <v>900</v>
      </c>
    </row>
    <row r="61" spans="2:4" ht="18.75">
      <c r="B61" s="18" t="s">
        <v>104</v>
      </c>
      <c r="C61" s="18" t="s">
        <v>105</v>
      </c>
      <c r="D61" s="31">
        <f>SUM(D62+D63+D64+D65+D66+D67+D70+D71)</f>
        <v>6675</v>
      </c>
    </row>
    <row r="62" spans="2:4" ht="162.75" customHeight="1">
      <c r="B62" s="5" t="s">
        <v>106</v>
      </c>
      <c r="C62" s="35" t="s">
        <v>172</v>
      </c>
      <c r="D62" s="28">
        <v>100</v>
      </c>
    </row>
    <row r="63" spans="2:4" ht="75">
      <c r="B63" s="5" t="s">
        <v>107</v>
      </c>
      <c r="C63" s="5" t="s">
        <v>108</v>
      </c>
      <c r="D63" s="28">
        <v>8</v>
      </c>
    </row>
    <row r="64" spans="2:4" ht="93.75">
      <c r="B64" s="5" t="s">
        <v>109</v>
      </c>
      <c r="C64" s="5" t="s">
        <v>110</v>
      </c>
      <c r="D64" s="28">
        <v>420</v>
      </c>
    </row>
    <row r="65" spans="2:4" ht="93.75">
      <c r="B65" s="5" t="s">
        <v>111</v>
      </c>
      <c r="C65" s="5" t="s">
        <v>112</v>
      </c>
      <c r="D65" s="28">
        <v>56</v>
      </c>
    </row>
    <row r="66" spans="2:4" ht="75">
      <c r="B66" s="5" t="s">
        <v>113</v>
      </c>
      <c r="C66" s="5" t="s">
        <v>114</v>
      </c>
      <c r="D66" s="28">
        <v>320</v>
      </c>
    </row>
    <row r="67" spans="2:4" ht="112.5">
      <c r="B67" s="14" t="s">
        <v>115</v>
      </c>
      <c r="C67" s="36" t="s">
        <v>116</v>
      </c>
      <c r="D67" s="27">
        <f>SUM(D68:D69)</f>
        <v>1029</v>
      </c>
    </row>
    <row r="68" spans="2:4" ht="37.5">
      <c r="B68" s="5" t="s">
        <v>117</v>
      </c>
      <c r="C68" s="5" t="s">
        <v>118</v>
      </c>
      <c r="D68" s="28">
        <f>574+355</f>
        <v>929</v>
      </c>
    </row>
    <row r="69" spans="2:4" ht="37.5">
      <c r="B69" s="5" t="s">
        <v>119</v>
      </c>
      <c r="C69" s="5" t="s">
        <v>120</v>
      </c>
      <c r="D69" s="28">
        <v>100</v>
      </c>
    </row>
    <row r="70" spans="2:4" ht="75">
      <c r="B70" s="5" t="s">
        <v>121</v>
      </c>
      <c r="C70" s="5" t="s">
        <v>122</v>
      </c>
      <c r="D70" s="28">
        <f>600+50</f>
        <v>650</v>
      </c>
    </row>
    <row r="71" spans="2:4" ht="56.25">
      <c r="B71" s="5" t="s">
        <v>123</v>
      </c>
      <c r="C71" s="5" t="s">
        <v>124</v>
      </c>
      <c r="D71" s="28">
        <f>21+65+8+50+1300+2200+20+315+10+3+100</f>
        <v>4092</v>
      </c>
    </row>
    <row r="72" spans="2:4" ht="18.75">
      <c r="B72" s="18" t="s">
        <v>125</v>
      </c>
      <c r="C72" s="37" t="s">
        <v>126</v>
      </c>
      <c r="D72" s="28">
        <f>D73</f>
        <v>442</v>
      </c>
    </row>
    <row r="73" spans="2:4" ht="37.5">
      <c r="B73" s="5" t="s">
        <v>127</v>
      </c>
      <c r="C73" s="21" t="s">
        <v>128</v>
      </c>
      <c r="D73" s="28">
        <v>442</v>
      </c>
    </row>
    <row r="74" spans="2:4" ht="19.5">
      <c r="B74" s="5"/>
      <c r="C74" s="23" t="s">
        <v>129</v>
      </c>
      <c r="D74" s="24">
        <f>SUM(D41+D50+D56+D61+D58+D72)</f>
        <v>249699</v>
      </c>
    </row>
    <row r="75" spans="2:6" ht="18.75">
      <c r="B75" s="18" t="s">
        <v>130</v>
      </c>
      <c r="C75" s="18" t="s">
        <v>131</v>
      </c>
      <c r="D75" s="11">
        <f>D76+D77+D79+D80+D81+D82+D83+D84+D85+D86+D87+D88+D89+D90+D91+D92+D93+D78+D94+D95</f>
        <v>515614.80000000005</v>
      </c>
      <c r="E75" s="38">
        <f>D75-2500</f>
        <v>513114.80000000005</v>
      </c>
      <c r="F75" s="38">
        <f>E75-D75</f>
        <v>-2500</v>
      </c>
    </row>
    <row r="76" spans="2:4" ht="56.25">
      <c r="B76" s="39" t="s">
        <v>132</v>
      </c>
      <c r="C76" s="40" t="s">
        <v>133</v>
      </c>
      <c r="D76" s="16">
        <v>4033.6</v>
      </c>
    </row>
    <row r="77" spans="2:4" ht="37.5">
      <c r="B77" s="5" t="s">
        <v>134</v>
      </c>
      <c r="C77" s="40" t="s">
        <v>135</v>
      </c>
      <c r="D77" s="16">
        <v>15967</v>
      </c>
    </row>
    <row r="78" spans="2:4" ht="56.25">
      <c r="B78" s="41" t="s">
        <v>136</v>
      </c>
      <c r="C78" s="40" t="s">
        <v>137</v>
      </c>
      <c r="D78" s="15">
        <v>834.3</v>
      </c>
    </row>
    <row r="79" spans="2:4" ht="112.5">
      <c r="B79" s="5" t="s">
        <v>138</v>
      </c>
      <c r="C79" s="40" t="s">
        <v>139</v>
      </c>
      <c r="D79" s="16">
        <f>582.2+2400.1</f>
        <v>2982.3</v>
      </c>
    </row>
    <row r="80" spans="2:4" ht="112.5">
      <c r="B80" s="5" t="s">
        <v>140</v>
      </c>
      <c r="C80" s="17" t="s">
        <v>141</v>
      </c>
      <c r="D80" s="16">
        <v>336001.3</v>
      </c>
    </row>
    <row r="81" spans="2:4" ht="75">
      <c r="B81" s="5" t="s">
        <v>142</v>
      </c>
      <c r="C81" s="5" t="s">
        <v>143</v>
      </c>
      <c r="D81" s="16">
        <v>16328.8</v>
      </c>
    </row>
    <row r="82" spans="2:4" ht="56.25">
      <c r="B82" s="5" t="s">
        <v>144</v>
      </c>
      <c r="C82" s="5" t="s">
        <v>145</v>
      </c>
      <c r="D82" s="16">
        <v>1765.2</v>
      </c>
    </row>
    <row r="83" spans="2:4" ht="75">
      <c r="B83" s="5" t="s">
        <v>146</v>
      </c>
      <c r="C83" s="5" t="s">
        <v>147</v>
      </c>
      <c r="D83" s="16">
        <v>4200.2</v>
      </c>
    </row>
    <row r="84" spans="2:4" ht="75">
      <c r="B84" s="5" t="s">
        <v>148</v>
      </c>
      <c r="C84" s="5" t="s">
        <v>149</v>
      </c>
      <c r="D84" s="16">
        <v>2528.4</v>
      </c>
    </row>
    <row r="85" spans="2:4" ht="56.25">
      <c r="B85" s="5" t="s">
        <v>150</v>
      </c>
      <c r="C85" s="5" t="s">
        <v>151</v>
      </c>
      <c r="D85" s="6">
        <v>441.3</v>
      </c>
    </row>
    <row r="86" spans="2:4" ht="56.25">
      <c r="B86" s="5" t="s">
        <v>152</v>
      </c>
      <c r="C86" s="5" t="s">
        <v>153</v>
      </c>
      <c r="D86" s="6">
        <v>2427.1</v>
      </c>
    </row>
    <row r="87" spans="2:4" ht="93.75">
      <c r="B87" s="5" t="s">
        <v>154</v>
      </c>
      <c r="C87" s="5" t="s">
        <v>155</v>
      </c>
      <c r="D87" s="6">
        <v>6376.6</v>
      </c>
    </row>
    <row r="88" spans="2:4" ht="112.5">
      <c r="B88" s="42" t="s">
        <v>156</v>
      </c>
      <c r="C88" s="40" t="s">
        <v>157</v>
      </c>
      <c r="D88" s="15">
        <v>1411.2</v>
      </c>
    </row>
    <row r="89" spans="2:4" ht="112.5">
      <c r="B89" s="42" t="s">
        <v>158</v>
      </c>
      <c r="C89" s="40" t="s">
        <v>159</v>
      </c>
      <c r="D89" s="15">
        <v>2067.8</v>
      </c>
    </row>
    <row r="90" spans="2:4" ht="112.5">
      <c r="B90" s="42" t="s">
        <v>160</v>
      </c>
      <c r="C90" s="40" t="s">
        <v>161</v>
      </c>
      <c r="D90" s="15">
        <v>18286.8</v>
      </c>
    </row>
    <row r="91" spans="2:4" ht="93.75">
      <c r="B91" s="42" t="s">
        <v>162</v>
      </c>
      <c r="C91" s="40" t="s">
        <v>163</v>
      </c>
      <c r="D91" s="15">
        <v>18584.7</v>
      </c>
    </row>
    <row r="92" spans="2:4" ht="75">
      <c r="B92" s="43" t="s">
        <v>164</v>
      </c>
      <c r="C92" s="40" t="s">
        <v>165</v>
      </c>
      <c r="D92" s="15">
        <v>29166.9</v>
      </c>
    </row>
    <row r="93" spans="2:4" ht="56.25">
      <c r="B93" s="43" t="s">
        <v>166</v>
      </c>
      <c r="C93" s="40" t="s">
        <v>167</v>
      </c>
      <c r="D93" s="15">
        <v>2126.2</v>
      </c>
    </row>
    <row r="94" spans="2:4" ht="56.25">
      <c r="B94" s="44" t="s">
        <v>168</v>
      </c>
      <c r="C94" s="40" t="s">
        <v>169</v>
      </c>
      <c r="D94" s="15">
        <v>252.9</v>
      </c>
    </row>
    <row r="95" spans="2:4" ht="93.75">
      <c r="B95" s="41" t="s">
        <v>170</v>
      </c>
      <c r="C95" s="40" t="s">
        <v>171</v>
      </c>
      <c r="D95" s="15">
        <v>49832.2</v>
      </c>
    </row>
    <row r="96" spans="2:4" ht="18.75">
      <c r="B96" s="45"/>
      <c r="C96" s="45"/>
      <c r="D96" s="46"/>
    </row>
    <row r="97" spans="2:4" ht="18.75">
      <c r="B97" s="45"/>
      <c r="C97" s="45"/>
      <c r="D97" s="46"/>
    </row>
    <row r="98" spans="2:4" ht="18.75">
      <c r="B98" s="47"/>
      <c r="C98" s="45"/>
      <c r="D98" s="46"/>
    </row>
    <row r="99" spans="2:4" ht="18.75">
      <c r="B99" s="45"/>
      <c r="C99" s="45"/>
      <c r="D99" s="46"/>
    </row>
    <row r="100" spans="2:4" ht="18.75">
      <c r="B100" s="45"/>
      <c r="C100" s="45"/>
      <c r="D100" s="46"/>
    </row>
    <row r="101" ht="12.75">
      <c r="D101" s="48"/>
    </row>
    <row r="102" ht="12.75">
      <c r="D102" s="48"/>
    </row>
    <row r="103" ht="12.75">
      <c r="D103" s="48"/>
    </row>
    <row r="104" ht="12.75">
      <c r="D104" s="48"/>
    </row>
    <row r="105" ht="12.75">
      <c r="D105" s="48"/>
    </row>
    <row r="106" ht="12.75">
      <c r="D106" s="48"/>
    </row>
    <row r="107" ht="12.75">
      <c r="D107" s="48"/>
    </row>
    <row r="108" ht="12.75">
      <c r="D108" s="48"/>
    </row>
    <row r="109" ht="12.75">
      <c r="D109" s="48"/>
    </row>
    <row r="110" ht="12.75">
      <c r="D110" s="48"/>
    </row>
  </sheetData>
  <sheetProtection/>
  <mergeCells count="7">
    <mergeCell ref="B9:D9"/>
    <mergeCell ref="B10:D10"/>
    <mergeCell ref="C3:D3"/>
    <mergeCell ref="C6:D6"/>
    <mergeCell ref="C7:D7"/>
    <mergeCell ref="C4:D4"/>
    <mergeCell ref="C5:D5"/>
  </mergeCells>
  <printOptions/>
  <pageMargins left="0.7874015748031497" right="0.1968503937007874" top="0.1968503937007874" bottom="0.1968503937007874" header="0.5118110236220472" footer="0.5118110236220472"/>
  <pageSetup fitToHeight="6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</dc:creator>
  <cp:keywords/>
  <dc:description/>
  <cp:lastModifiedBy>Титух</cp:lastModifiedBy>
  <dcterms:created xsi:type="dcterms:W3CDTF">2011-12-13T12:22:08Z</dcterms:created>
  <dcterms:modified xsi:type="dcterms:W3CDTF">2011-12-19T04:56:15Z</dcterms:modified>
  <cp:category/>
  <cp:version/>
  <cp:contentType/>
  <cp:contentStatus/>
</cp:coreProperties>
</file>